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structions" sheetId="1" r:id="rId1"/>
    <sheet name="Data Analysis" sheetId="2" r:id="rId2"/>
    <sheet name="Double Entry" sheetId="3" r:id="rId3"/>
    <sheet name="Data Integrity Check" sheetId="4" r:id="rId4"/>
  </sheets>
  <definedNames/>
  <calcPr fullCalcOnLoad="1"/>
</workbook>
</file>

<file path=xl/sharedStrings.xml><?xml version="1.0" encoding="utf-8"?>
<sst xmlns="http://schemas.openxmlformats.org/spreadsheetml/2006/main" count="1211" uniqueCount="118">
  <si>
    <t>Enter your data into the green colored cells in the "Data Analysis" spreadsheet. Data for each stratum is entered into its own block</t>
  </si>
  <si>
    <t xml:space="preserve">Do not enter data into white cells, as they are automatically updated </t>
  </si>
  <si>
    <t>Rainfall data may be entered for either the 1st 4 hours of darkness, and/or all night data (rainfall data entry is optional)</t>
  </si>
  <si>
    <t>Data entry procedure for trap outcomes</t>
  </si>
  <si>
    <t>Trap outcomes are totaled per line, and entered numerically in the appropriate column. Leave zero cells blank</t>
  </si>
  <si>
    <t>Please do not use letters for trap outcomes</t>
  </si>
  <si>
    <t>See the example below</t>
  </si>
  <si>
    <t>Date (Month/Year)</t>
  </si>
  <si>
    <t>Strata 1</t>
  </si>
  <si>
    <t>forest</t>
  </si>
  <si>
    <t>Treatment ha</t>
  </si>
  <si>
    <t>line no.</t>
  </si>
  <si>
    <t>Night 1 1st 4 hrs rain</t>
  </si>
  <si>
    <t>Night 1 total rain</t>
  </si>
  <si>
    <t>Night 2 1st 4 hrs rain</t>
  </si>
  <si>
    <t>Night 2 total rain</t>
  </si>
  <si>
    <t>Night 3 1st 4 hrs rain</t>
  </si>
  <si>
    <t>Night 3 total rain</t>
  </si>
  <si>
    <t>GPS E</t>
  </si>
  <si>
    <t>GPS N</t>
  </si>
  <si>
    <t>Possums Caught</t>
  </si>
  <si>
    <t>Possums Escaped</t>
  </si>
  <si>
    <t>Traps Sprung</t>
  </si>
  <si>
    <t>Non Targets</t>
  </si>
  <si>
    <t>Still Set</t>
  </si>
  <si>
    <t>Catch rate</t>
  </si>
  <si>
    <t>Error! A nights data makes no sense!</t>
  </si>
  <si>
    <t>Error! Only one trapnight!</t>
  </si>
  <si>
    <t>Corrected trapnights</t>
  </si>
  <si>
    <t>1</t>
  </si>
  <si>
    <t>2</t>
  </si>
  <si>
    <t>3</t>
  </si>
  <si>
    <t>Important Note re. ESCAPES</t>
  </si>
  <si>
    <t>The treatment of escapes in the RTC calculation depends on the pattern of captures and escapes on the line</t>
  </si>
  <si>
    <t>This spreadsheet automatically allocates the escape into the appropriate category.</t>
  </si>
  <si>
    <t>You do not need to interpret the escapes</t>
  </si>
  <si>
    <t>Simply enter the data as it provided from field records</t>
  </si>
  <si>
    <t>Once your data is entered into the "data analysis" sheet, then enter it again the the "double entry" sheet. This is to ensure data entry is correct.</t>
  </si>
  <si>
    <t>Do not take the shortcut of copying data across, as this invariably corrupts the formula references (and then you will have to start over)</t>
  </si>
  <si>
    <t>Now check the data quality summary under A42 in the "data analysis" sheet. If you see the error</t>
  </si>
  <si>
    <t>Data Entry INCORRECT, check double entry</t>
  </si>
  <si>
    <t xml:space="preserve">Then investigate the "data integrity check" sheet to find out where data entry was inconsistent, and resolve it. </t>
  </si>
  <si>
    <t>Note: You can check in column A to see which rows contain the data errors.</t>
  </si>
  <si>
    <t>There may be other data errors under A42 in the "data analysis" sheet. The designer will determine whether these are acceptable or not.</t>
  </si>
  <si>
    <t xml:space="preserve">Once data entry is complete, results of the overall analysis (weighted mean and CI) are presented at A13 in the "data analysis" sheet. </t>
  </si>
  <si>
    <t>Results with CI's for individual stratum are presented below each stratums data block in column AE</t>
  </si>
  <si>
    <t xml:space="preserve">Your data is to be entered into the green colored cells </t>
  </si>
  <si>
    <t>Operation</t>
  </si>
  <si>
    <t>Field operator</t>
  </si>
  <si>
    <t>Date (month &amp;year)</t>
  </si>
  <si>
    <t>Financial year (eg. 02/03)</t>
  </si>
  <si>
    <t>Data Analysis</t>
  </si>
  <si>
    <t>Stratification Analysis</t>
  </si>
  <si>
    <t>Strata</t>
  </si>
  <si>
    <t>Name</t>
  </si>
  <si>
    <t>Weighting (0-1)</t>
  </si>
  <si>
    <t>Catch rate %</t>
  </si>
  <si>
    <t>SE</t>
  </si>
  <si>
    <t>Catch value</t>
  </si>
  <si>
    <t>SE value</t>
  </si>
  <si>
    <t>Weighted Catch Rate</t>
  </si>
  <si>
    <t>%              +/-</t>
  </si>
  <si>
    <t>95% CI</t>
  </si>
  <si>
    <t>Combined Standard Error</t>
  </si>
  <si>
    <t>% Remaining Analysis</t>
  </si>
  <si>
    <t>Mean catch rate % PRE</t>
  </si>
  <si>
    <t>Mean catch rate % POST</t>
  </si>
  <si>
    <t>Approximate % remaining</t>
  </si>
  <si>
    <t>Data Quality Summary</t>
  </si>
  <si>
    <t>Trap outcomes are totalled per line, and entered numerically in the appropriate column. Leave zero cells blank</t>
  </si>
  <si>
    <t>e.g. night 1, capture 2 possums, and one sprung trap would enter;</t>
  </si>
  <si>
    <t>Night 1</t>
  </si>
  <si>
    <t>Night 2</t>
  </si>
  <si>
    <t>Night 3</t>
  </si>
  <si>
    <t>Year</t>
  </si>
  <si>
    <t>Date</t>
  </si>
  <si>
    <t>Strata No</t>
  </si>
  <si>
    <t>Strata Name</t>
  </si>
  <si>
    <t>Strata Weight</t>
  </si>
  <si>
    <t>pot1</t>
  </si>
  <si>
    <t>pot2</t>
  </si>
  <si>
    <t>pot3</t>
  </si>
  <si>
    <t>PT1nt</t>
  </si>
  <si>
    <t>PT2nt</t>
  </si>
  <si>
    <t>PT3nt</t>
  </si>
  <si>
    <t>TS1nt</t>
  </si>
  <si>
    <t>TS2nt</t>
  </si>
  <si>
    <t>TS3nt</t>
  </si>
  <si>
    <t>Mean Catch Rate % (Strata 1)</t>
  </si>
  <si>
    <t xml:space="preserve"> (+/-)</t>
  </si>
  <si>
    <t>95%CI</t>
  </si>
  <si>
    <t>Strata 2</t>
  </si>
  <si>
    <t>Mean Catch Rate % (Strata 2)</t>
  </si>
  <si>
    <t>Strata 3</t>
  </si>
  <si>
    <t>Mean Catch Rate % (Strata 3)</t>
  </si>
  <si>
    <t>Strata 4</t>
  </si>
  <si>
    <t>Mean Catch Rate % (Strata 4)</t>
  </si>
  <si>
    <t>Strata 5</t>
  </si>
  <si>
    <t>Mean Catch Rate % (Strata 5)</t>
  </si>
  <si>
    <t>Strata 6</t>
  </si>
  <si>
    <t>Mean Catch Rate % (Strata 6)</t>
  </si>
  <si>
    <t>Strata 7</t>
  </si>
  <si>
    <t>Mean Catch Rate % (Strata 7)</t>
  </si>
  <si>
    <t>Strata 8</t>
  </si>
  <si>
    <t>Mean Catch Rate % (Strata 8)</t>
  </si>
  <si>
    <t>Strata 9</t>
  </si>
  <si>
    <t>Mean Catch Rate % (Strata 9)</t>
  </si>
  <si>
    <t>Strata 10</t>
  </si>
  <si>
    <t>Mean Catch Rate % (Strata 10)</t>
  </si>
  <si>
    <t>Strata 11</t>
  </si>
  <si>
    <t>Mean Catch Rate % (Strata 11)</t>
  </si>
  <si>
    <t>Strata 12</t>
  </si>
  <si>
    <t>Mean Catch Rate % (Strata 12)</t>
  </si>
  <si>
    <t>Enter your data a second time in this spreadsheet. The adjacent spreadsheet "data integrity check" will validate that your data entry is the same.</t>
  </si>
  <si>
    <t>Financial year (eg. 98/99)</t>
  </si>
  <si>
    <t>Sum of integrity Checks (Must = 0)</t>
  </si>
  <si>
    <t>The only scenario you have to work out yourself is claw in trap. Check the records and see whether this shoukd be classed sprung or capture.</t>
  </si>
  <si>
    <t>This spreadsheet automatically allocates the escape into the appropriate category when the line RTC is calculated.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</si>
</sst>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0.0"/>
    <numFmt numFmtId="173" formatCode="0.0"/>
  </numFmts>
  <fonts count="20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MS Sans Serif"/>
      <family val="2"/>
    </font>
    <font>
      <b/>
      <sz val="24"/>
      <color indexed="10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7" fontId="0" fillId="0" borderId="0" xfId="0" applyNumberFormat="1" applyFill="1" applyAlignment="1" applyProtection="1">
      <alignment/>
      <protection hidden="1" locked="0"/>
    </xf>
    <xf numFmtId="17" fontId="0" fillId="2" borderId="0" xfId="0" applyNumberFormat="1" applyFill="1" applyAlignment="1" applyProtection="1">
      <alignment/>
      <protection hidden="1" locked="0"/>
    </xf>
    <xf numFmtId="0" fontId="4" fillId="2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49" fontId="4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textRotation="90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wrapText="1"/>
      <protection hidden="1"/>
    </xf>
    <xf numFmtId="49" fontId="0" fillId="2" borderId="1" xfId="0" applyNumberFormat="1" applyFont="1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 locked="0"/>
    </xf>
    <xf numFmtId="0" fontId="0" fillId="2" borderId="1" xfId="0" applyNumberFormat="1" applyFill="1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/>
      <protection hidden="1" locked="0"/>
    </xf>
    <xf numFmtId="172" fontId="0" fillId="0" borderId="1" xfId="0" applyNumberFormat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9" fontId="0" fillId="2" borderId="0" xfId="0" applyNumberFormat="1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73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73" fontId="0" fillId="0" borderId="0" xfId="0" applyNumberFormat="1" applyFill="1" applyAlignment="1" applyProtection="1">
      <alignment/>
      <protection hidden="1"/>
    </xf>
    <xf numFmtId="173" fontId="3" fillId="0" borderId="0" xfId="0" applyNumberFormat="1" applyFont="1" applyAlignment="1" applyProtection="1">
      <alignment/>
      <protection hidden="1"/>
    </xf>
    <xf numFmtId="173" fontId="1" fillId="0" borderId="0" xfId="0" applyNumberFormat="1" applyFont="1" applyAlignment="1" applyProtection="1">
      <alignment/>
      <protection hidden="1"/>
    </xf>
    <xf numFmtId="173" fontId="1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4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0" fontId="5" fillId="0" borderId="0" xfId="0" applyNumberFormat="1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49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172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173" fontId="1" fillId="0" borderId="0" xfId="0" applyNumberFormat="1" applyFont="1" applyAlignment="1" applyProtection="1">
      <alignment horizontal="right"/>
      <protection hidden="1"/>
    </xf>
    <xf numFmtId="173" fontId="0" fillId="0" borderId="0" xfId="0" applyNumberFormat="1" applyAlignment="1" applyProtection="1">
      <alignment horizontal="center"/>
      <protection hidden="1"/>
    </xf>
    <xf numFmtId="173" fontId="0" fillId="0" borderId="0" xfId="0" applyNumberFormat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 locked="0"/>
    </xf>
    <xf numFmtId="0" fontId="15" fillId="0" borderId="0" xfId="0" applyFont="1" applyFill="1" applyAlignment="1" applyProtection="1">
      <alignment/>
      <protection hidden="1" locked="0"/>
    </xf>
    <xf numFmtId="0" fontId="12" fillId="0" borderId="0" xfId="0" applyNumberFormat="1" applyFont="1" applyAlignment="1" applyProtection="1">
      <alignment/>
      <protection hidden="1"/>
    </xf>
    <xf numFmtId="173" fontId="1" fillId="0" borderId="0" xfId="0" applyNumberFormat="1" applyFont="1" applyAlignment="1" applyProtection="1">
      <alignment horizontal="center"/>
      <protection hidden="1"/>
    </xf>
    <xf numFmtId="173" fontId="1" fillId="0" borderId="0" xfId="0" applyNumberFormat="1" applyFont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0" fillId="2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" fontId="0" fillId="2" borderId="0" xfId="0" applyNumberFormat="1" applyFill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17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textRotation="90"/>
      <protection/>
    </xf>
    <xf numFmtId="0" fontId="4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49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72" fontId="0" fillId="0" borderId="1" xfId="0" applyNumberFormat="1" applyBorder="1" applyAlignment="1">
      <alignment/>
    </xf>
    <xf numFmtId="49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16" fillId="3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" fontId="0" fillId="0" borderId="0" xfId="0" applyNumberFormat="1" applyAlignment="1" applyProtection="1">
      <alignment horizontal="left"/>
      <protection hidden="1"/>
    </xf>
    <xf numFmtId="49" fontId="17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7" fillId="0" borderId="0" xfId="0" applyNumberFormat="1" applyFont="1" applyFill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9.8515625" style="2" customWidth="1"/>
    <col min="3" max="16384" width="9.7109375" style="0" customWidth="1"/>
  </cols>
  <sheetData>
    <row r="1" spans="1:2" ht="12.75">
      <c r="A1" s="1">
        <v>1</v>
      </c>
      <c r="B1" s="3" t="s">
        <v>0</v>
      </c>
    </row>
    <row r="2" ht="12.75">
      <c r="B2" s="3"/>
    </row>
    <row r="3" spans="1:2" ht="12.75">
      <c r="A3" s="1">
        <v>2</v>
      </c>
      <c r="B3" s="2" t="s">
        <v>1</v>
      </c>
    </row>
    <row r="5" spans="1:2" ht="12.75">
      <c r="A5" s="1">
        <v>3</v>
      </c>
      <c r="B5" s="2" t="s">
        <v>2</v>
      </c>
    </row>
    <row r="7" spans="1:2" ht="12.75">
      <c r="A7" s="1">
        <v>3</v>
      </c>
      <c r="B7" s="4" t="s">
        <v>3</v>
      </c>
    </row>
    <row r="8" ht="12.75">
      <c r="B8" s="3" t="s">
        <v>4</v>
      </c>
    </row>
    <row r="9" spans="2:10" ht="12.75">
      <c r="B9" s="3" t="s">
        <v>5</v>
      </c>
      <c r="H9" s="5"/>
      <c r="I9" s="5"/>
      <c r="J9" s="5"/>
    </row>
    <row r="10" spans="2:10" ht="12.75">
      <c r="B10" s="3" t="s">
        <v>6</v>
      </c>
      <c r="H10" s="5"/>
      <c r="I10" s="5"/>
      <c r="J10" s="5"/>
    </row>
    <row r="11" spans="2:13" ht="12.75">
      <c r="B11" s="3"/>
      <c r="H11" s="5"/>
      <c r="I11" s="5"/>
      <c r="J11" s="5"/>
      <c r="K11" s="6"/>
      <c r="L11" s="6"/>
      <c r="M11" s="7"/>
    </row>
    <row r="12" spans="2:7" ht="12.75">
      <c r="B12" s="5"/>
      <c r="C12" s="5"/>
      <c r="D12" s="5"/>
      <c r="E12" s="6" t="s">
        <v>7</v>
      </c>
      <c r="F12" s="6"/>
      <c r="G12" s="8">
        <v>37773</v>
      </c>
    </row>
    <row r="13" spans="2:7" ht="12.75">
      <c r="B13" s="6" t="s">
        <v>8</v>
      </c>
      <c r="C13" s="9" t="s">
        <v>9</v>
      </c>
      <c r="D13" s="10"/>
      <c r="E13" s="6" t="s">
        <v>10</v>
      </c>
      <c r="F13" s="6"/>
      <c r="G13" s="11">
        <v>1250</v>
      </c>
    </row>
    <row r="14" spans="2:29" ht="114">
      <c r="B14" s="12" t="s">
        <v>11</v>
      </c>
      <c r="C14" s="13" t="s">
        <v>12</v>
      </c>
      <c r="D14" s="13" t="s">
        <v>13</v>
      </c>
      <c r="E14" s="13" t="s">
        <v>14</v>
      </c>
      <c r="F14" s="13" t="s">
        <v>15</v>
      </c>
      <c r="G14" s="13" t="s">
        <v>16</v>
      </c>
      <c r="H14" s="13" t="s">
        <v>17</v>
      </c>
      <c r="I14" s="14" t="s">
        <v>18</v>
      </c>
      <c r="J14" s="14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20</v>
      </c>
      <c r="Q14" s="15" t="s">
        <v>21</v>
      </c>
      <c r="R14" s="15" t="s">
        <v>22</v>
      </c>
      <c r="S14" s="15" t="s">
        <v>23</v>
      </c>
      <c r="T14" s="15" t="s">
        <v>24</v>
      </c>
      <c r="U14" s="15" t="s">
        <v>20</v>
      </c>
      <c r="V14" s="15" t="s">
        <v>21</v>
      </c>
      <c r="W14" s="15" t="s">
        <v>22</v>
      </c>
      <c r="X14" s="15" t="s">
        <v>23</v>
      </c>
      <c r="Y14" s="15" t="s">
        <v>24</v>
      </c>
      <c r="Z14" s="16" t="s">
        <v>25</v>
      </c>
      <c r="AA14" s="17" t="s">
        <v>26</v>
      </c>
      <c r="AB14" s="17" t="s">
        <v>27</v>
      </c>
      <c r="AC14" s="15" t="s">
        <v>28</v>
      </c>
    </row>
    <row r="15" spans="2:29" ht="12.75">
      <c r="B15" s="18" t="s">
        <v>29</v>
      </c>
      <c r="C15" s="19"/>
      <c r="D15" s="19">
        <v>0</v>
      </c>
      <c r="E15" s="19"/>
      <c r="F15" s="19">
        <v>0</v>
      </c>
      <c r="G15" s="19"/>
      <c r="H15" s="19">
        <v>2</v>
      </c>
      <c r="I15" s="20">
        <v>1234567</v>
      </c>
      <c r="J15" s="20">
        <v>1234567</v>
      </c>
      <c r="K15" s="19">
        <v>2</v>
      </c>
      <c r="L15" s="19">
        <v>1</v>
      </c>
      <c r="M15" s="19"/>
      <c r="N15" s="19"/>
      <c r="O15" s="19">
        <v>7</v>
      </c>
      <c r="P15" s="21">
        <v>1</v>
      </c>
      <c r="Q15" s="19"/>
      <c r="R15" s="19"/>
      <c r="S15" s="19"/>
      <c r="T15" s="19">
        <v>9</v>
      </c>
      <c r="U15" s="21"/>
      <c r="V15" s="19"/>
      <c r="W15" s="19">
        <v>1</v>
      </c>
      <c r="X15" s="19"/>
      <c r="Y15" s="19">
        <v>9</v>
      </c>
      <c r="Z15" s="22">
        <v>13.559322033898301</v>
      </c>
      <c r="AA15" s="23"/>
      <c r="AB15" s="23"/>
      <c r="AC15" s="5">
        <v>29.5</v>
      </c>
    </row>
    <row r="16" spans="2:29" ht="12.75">
      <c r="B16" s="18" t="s">
        <v>30</v>
      </c>
      <c r="C16" s="19"/>
      <c r="D16" s="19">
        <v>0</v>
      </c>
      <c r="E16" s="19"/>
      <c r="F16" s="19">
        <v>0</v>
      </c>
      <c r="G16" s="19"/>
      <c r="H16" s="19">
        <v>2</v>
      </c>
      <c r="I16" s="20">
        <v>1234567</v>
      </c>
      <c r="J16" s="20">
        <v>1234567</v>
      </c>
      <c r="K16" s="19">
        <v>1</v>
      </c>
      <c r="L16" s="19"/>
      <c r="M16" s="19"/>
      <c r="N16" s="19"/>
      <c r="O16" s="19">
        <v>9</v>
      </c>
      <c r="P16" s="21">
        <v>2</v>
      </c>
      <c r="Q16" s="19"/>
      <c r="R16" s="19"/>
      <c r="S16" s="19"/>
      <c r="T16" s="19">
        <v>8</v>
      </c>
      <c r="U16" s="21"/>
      <c r="V16" s="19"/>
      <c r="W16" s="19"/>
      <c r="X16" s="19"/>
      <c r="Y16" s="19">
        <v>10</v>
      </c>
      <c r="Z16" s="22">
        <v>10</v>
      </c>
      <c r="AA16" s="23"/>
      <c r="AB16" s="23"/>
      <c r="AC16" s="5">
        <v>30</v>
      </c>
    </row>
    <row r="17" spans="2:29" ht="12.75">
      <c r="B17" s="18" t="s">
        <v>31</v>
      </c>
      <c r="C17" s="19"/>
      <c r="D17" s="19">
        <v>0</v>
      </c>
      <c r="E17" s="19"/>
      <c r="F17" s="19">
        <v>0</v>
      </c>
      <c r="G17" s="19"/>
      <c r="H17" s="19">
        <v>2</v>
      </c>
      <c r="I17" s="20">
        <v>1234567</v>
      </c>
      <c r="J17" s="20">
        <v>1234567</v>
      </c>
      <c r="K17" s="19"/>
      <c r="L17" s="19"/>
      <c r="M17" s="19"/>
      <c r="N17" s="19"/>
      <c r="O17" s="19">
        <v>10</v>
      </c>
      <c r="P17" s="21"/>
      <c r="Q17" s="19"/>
      <c r="R17" s="19"/>
      <c r="S17" s="19">
        <v>2</v>
      </c>
      <c r="T17" s="19">
        <v>8</v>
      </c>
      <c r="U17" s="21"/>
      <c r="V17" s="19"/>
      <c r="W17" s="19"/>
      <c r="X17" s="19"/>
      <c r="Y17" s="19">
        <v>10</v>
      </c>
      <c r="Z17" s="22">
        <v>0</v>
      </c>
      <c r="AA17" s="23"/>
      <c r="AB17" s="23"/>
      <c r="AC17" s="5">
        <v>29</v>
      </c>
    </row>
    <row r="20" spans="1:2" ht="12.75">
      <c r="A20" s="1">
        <v>4</v>
      </c>
      <c r="B20" s="24" t="s">
        <v>32</v>
      </c>
    </row>
    <row r="21" ht="12.75">
      <c r="B21" s="5" t="s">
        <v>33</v>
      </c>
    </row>
    <row r="22" ht="12.75">
      <c r="B22" s="5" t="s">
        <v>117</v>
      </c>
    </row>
    <row r="23" ht="12.75">
      <c r="B23" s="5" t="s">
        <v>35</v>
      </c>
    </row>
    <row r="24" ht="12.75">
      <c r="B24" s="5" t="s">
        <v>36</v>
      </c>
    </row>
    <row r="25" ht="12.75">
      <c r="B25" s="5" t="s">
        <v>116</v>
      </c>
    </row>
    <row r="26" ht="12.75">
      <c r="B26" s="5"/>
    </row>
    <row r="27" spans="1:2" ht="12.75">
      <c r="A27" s="1">
        <v>5</v>
      </c>
      <c r="B27" s="2" t="s">
        <v>37</v>
      </c>
    </row>
    <row r="28" ht="12.75">
      <c r="B28" s="2" t="s">
        <v>38</v>
      </c>
    </row>
    <row r="30" spans="1:2" ht="12.75">
      <c r="A30" s="1">
        <v>6</v>
      </c>
      <c r="B30" s="2" t="s">
        <v>39</v>
      </c>
    </row>
    <row r="31" ht="15.75">
      <c r="B31" s="25" t="s">
        <v>40</v>
      </c>
    </row>
    <row r="32" ht="12.75">
      <c r="B32" s="2" t="s">
        <v>41</v>
      </c>
    </row>
    <row r="33" ht="12.75">
      <c r="B33" s="26" t="s">
        <v>42</v>
      </c>
    </row>
    <row r="35" spans="1:2" ht="12.75">
      <c r="A35" s="1">
        <v>7</v>
      </c>
      <c r="B35" s="2" t="s">
        <v>43</v>
      </c>
    </row>
    <row r="37" spans="1:2" ht="12.75">
      <c r="A37" s="1">
        <v>8</v>
      </c>
      <c r="B37" s="2" t="s">
        <v>44</v>
      </c>
    </row>
    <row r="38" ht="12.75">
      <c r="B38" s="2" t="s">
        <v>45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4"/>
  <sheetViews>
    <sheetView workbookViewId="0" topLeftCell="A1">
      <selection activeCell="D16" sqref="D16"/>
    </sheetView>
  </sheetViews>
  <sheetFormatPr defaultColWidth="9.140625" defaultRowHeight="12.75"/>
  <cols>
    <col min="1" max="1" width="9.421875" style="5" customWidth="1"/>
    <col min="2" max="2" width="17.140625" style="5" customWidth="1"/>
    <col min="3" max="3" width="15.7109375" style="5" customWidth="1"/>
    <col min="4" max="4" width="16.00390625" style="5" customWidth="1"/>
    <col min="5" max="8" width="9.421875" style="5" customWidth="1"/>
    <col min="9" max="9" width="8.57421875" style="5" customWidth="1"/>
    <col min="10" max="10" width="7.57421875" style="5" customWidth="1"/>
    <col min="11" max="11" width="9.7109375" style="5" customWidth="1"/>
    <col min="12" max="12" width="7.57421875" style="5" customWidth="1"/>
    <col min="13" max="13" width="8.8515625" style="5" customWidth="1"/>
    <col min="14" max="14" width="11.57421875" style="27" customWidth="1"/>
    <col min="15" max="15" width="12.140625" style="27" customWidth="1"/>
    <col min="16" max="16" width="12.57421875" style="5" customWidth="1"/>
    <col min="17" max="17" width="9.421875" style="5" customWidth="1"/>
    <col min="18" max="18" width="5.00390625" style="5" customWidth="1"/>
    <col min="19" max="19" width="10.140625" style="5" customWidth="1"/>
    <col min="20" max="21" width="5.00390625" style="5" customWidth="1"/>
    <col min="22" max="22" width="8.57421875" style="5" customWidth="1"/>
    <col min="23" max="27" width="5.00390625" style="5" customWidth="1"/>
    <col min="28" max="28" width="4.8515625" style="5" customWidth="1"/>
    <col min="29" max="30" width="5.00390625" style="5" customWidth="1"/>
    <col min="31" max="31" width="12.140625" style="5" customWidth="1"/>
    <col min="32" max="32" width="15.7109375" style="28" customWidth="1"/>
    <col min="33" max="33" width="11.8515625" style="28" customWidth="1"/>
    <col min="34" max="34" width="5.7109375" style="5" customWidth="1"/>
    <col min="35" max="43" width="9.421875" style="29" customWidth="1"/>
    <col min="44" max="16384" width="9.421875" style="5" customWidth="1"/>
  </cols>
  <sheetData>
    <row r="1" spans="1:32" ht="12.75">
      <c r="A1" s="30" t="s">
        <v>46</v>
      </c>
      <c r="N1" s="5"/>
      <c r="P1" s="27"/>
      <c r="AF1" s="31"/>
    </row>
    <row r="2" spans="14:32" ht="12.75">
      <c r="N2" s="5"/>
      <c r="P2" s="27"/>
      <c r="AF2" s="31"/>
    </row>
    <row r="3" spans="1:32" ht="12.75">
      <c r="A3" s="12" t="s">
        <v>47</v>
      </c>
      <c r="D3" s="32"/>
      <c r="N3" s="5"/>
      <c r="P3" s="27"/>
      <c r="AF3" s="31"/>
    </row>
    <row r="4" spans="4:32" ht="12.75">
      <c r="D4" s="33"/>
      <c r="F4" s="24" t="s">
        <v>32</v>
      </c>
      <c r="N4" s="5"/>
      <c r="P4" s="27"/>
      <c r="AF4" s="31"/>
    </row>
    <row r="5" spans="1:32" ht="12.75">
      <c r="A5" s="12" t="s">
        <v>48</v>
      </c>
      <c r="D5" s="32"/>
      <c r="F5" s="5" t="s">
        <v>33</v>
      </c>
      <c r="N5" s="5"/>
      <c r="P5" s="27"/>
      <c r="AF5" s="31"/>
    </row>
    <row r="6" spans="1:32" ht="12.75">
      <c r="A6" s="12"/>
      <c r="D6" s="33"/>
      <c r="F6" s="5" t="s">
        <v>34</v>
      </c>
      <c r="N6" s="5"/>
      <c r="P6" s="27"/>
      <c r="AF6" s="31"/>
    </row>
    <row r="7" spans="1:32" ht="12.75">
      <c r="A7" s="12" t="s">
        <v>49</v>
      </c>
      <c r="D7" s="8"/>
      <c r="F7" s="5" t="s">
        <v>35</v>
      </c>
      <c r="N7" s="5"/>
      <c r="P7" s="27"/>
      <c r="AF7" s="31"/>
    </row>
    <row r="8" spans="1:32" ht="12.75">
      <c r="A8" s="12"/>
      <c r="D8" s="33"/>
      <c r="F8" s="5" t="s">
        <v>36</v>
      </c>
      <c r="N8" s="5"/>
      <c r="P8" s="27"/>
      <c r="AF8" s="31"/>
    </row>
    <row r="9" spans="1:32" ht="12.75">
      <c r="A9" s="12" t="s">
        <v>50</v>
      </c>
      <c r="D9" s="32"/>
      <c r="F9" s="5" t="s">
        <v>116</v>
      </c>
      <c r="N9" s="5"/>
      <c r="P9" s="27"/>
      <c r="AF9" s="31"/>
    </row>
    <row r="10" spans="14:33" ht="12.75">
      <c r="N10" s="5"/>
      <c r="O10" s="5"/>
      <c r="AF10" s="5"/>
      <c r="AG10" s="5"/>
    </row>
    <row r="11" spans="1:32" ht="12.75">
      <c r="A11" s="12"/>
      <c r="N11" s="5"/>
      <c r="P11" s="27"/>
      <c r="AF11" s="31"/>
    </row>
    <row r="12" spans="1:32" ht="30">
      <c r="A12" s="34" t="s">
        <v>51</v>
      </c>
      <c r="N12" s="5"/>
      <c r="P12" s="27"/>
      <c r="AF12" s="31"/>
    </row>
    <row r="13" spans="1:32" ht="15.75">
      <c r="A13" s="35" t="s">
        <v>52</v>
      </c>
      <c r="N13" s="5"/>
      <c r="P13" s="27"/>
      <c r="AF13" s="31"/>
    </row>
    <row r="14" spans="9:32" ht="12.75">
      <c r="I14" s="6"/>
      <c r="J14" s="6"/>
      <c r="K14" s="36"/>
      <c r="L14" s="36"/>
      <c r="M14" s="36"/>
      <c r="N14" s="36"/>
      <c r="O14" s="37"/>
      <c r="P14" s="37"/>
      <c r="AF14" s="31"/>
    </row>
    <row r="15" spans="1:32" ht="12.75">
      <c r="A15" s="6" t="s">
        <v>53</v>
      </c>
      <c r="B15" s="6" t="s">
        <v>54</v>
      </c>
      <c r="C15" s="6" t="s">
        <v>55</v>
      </c>
      <c r="D15" s="6" t="s">
        <v>56</v>
      </c>
      <c r="E15" s="38" t="s">
        <v>57</v>
      </c>
      <c r="F15" s="38" t="s">
        <v>58</v>
      </c>
      <c r="G15" s="38" t="s">
        <v>59</v>
      </c>
      <c r="I15" s="6"/>
      <c r="J15" s="6"/>
      <c r="K15" s="39"/>
      <c r="L15" s="39"/>
      <c r="M15" s="39"/>
      <c r="N15" s="39"/>
      <c r="O15" s="40"/>
      <c r="P15" s="40"/>
      <c r="Q15" s="6"/>
      <c r="AF15" s="31"/>
    </row>
    <row r="16" spans="1:32" ht="12.75">
      <c r="A16" s="6">
        <v>1</v>
      </c>
      <c r="B16" s="5">
        <f>IF(AE94="","",IF(H50="","Strata Name!?",H50))</f>
      </c>
      <c r="C16" s="36">
        <f>IF(L50="",0,L50/SUM($L$50+$L$100+$L$130+$L$160+$L$190+$L$220+$L$250+$L$280+$L$310+$L$340+$L$370+$L$400))</f>
        <v>0</v>
      </c>
      <c r="D16" s="41">
        <f>AE94</f>
      </c>
      <c r="E16" s="42">
        <f>AE96</f>
      </c>
      <c r="F16" s="43">
        <f aca="true" t="shared" si="0" ref="F16:F27">IF(D16="",0,D16)</f>
        <v>0</v>
      </c>
      <c r="G16" s="43">
        <f aca="true" t="shared" si="1" ref="G16:G27">IF(E16="",0,E16)</f>
        <v>0</v>
      </c>
      <c r="H16" s="44">
        <f>N50</f>
      </c>
      <c r="I16" s="41"/>
      <c r="J16" s="41"/>
      <c r="K16" s="45"/>
      <c r="L16" s="45"/>
      <c r="M16" s="36"/>
      <c r="N16" s="36"/>
      <c r="O16" s="37"/>
      <c r="P16" s="37"/>
      <c r="AF16" s="31"/>
    </row>
    <row r="17" spans="1:32" ht="12.75">
      <c r="A17" s="6">
        <v>2</v>
      </c>
      <c r="B17" s="5">
        <f>IF(AE124="","",IF(H100="","Strata Name!?",H100))</f>
      </c>
      <c r="C17" s="36">
        <f>IF(L100="",0,L100/SUM($L$50+$L$100+$L$130+$L$160+$L$190+$L$220+$L$250+$L$280+$L$310+$L$340+$L$370+$L$400))</f>
        <v>0</v>
      </c>
      <c r="D17" s="41">
        <f>AE124</f>
      </c>
      <c r="E17" s="42">
        <f>AE126</f>
      </c>
      <c r="F17" s="43">
        <f t="shared" si="0"/>
        <v>0</v>
      </c>
      <c r="G17" s="43">
        <f t="shared" si="1"/>
        <v>0</v>
      </c>
      <c r="H17" s="44">
        <f>N100</f>
      </c>
      <c r="I17" s="41"/>
      <c r="J17" s="41"/>
      <c r="K17" s="45"/>
      <c r="L17" s="45"/>
      <c r="M17" s="36"/>
      <c r="N17" s="36"/>
      <c r="O17" s="37"/>
      <c r="P17" s="37"/>
      <c r="AF17" s="31"/>
    </row>
    <row r="18" spans="1:32" ht="12.75">
      <c r="A18" s="6">
        <v>3</v>
      </c>
      <c r="B18" s="5">
        <f>IF(AE154="","",IF(H130="","Strata Name!?",H130))</f>
      </c>
      <c r="C18" s="36">
        <f>IF(L130="",0,L130/SUM($L$50+$L$100+$L$130+$L$160+$L$190+$L$220+$L$250+$L$280+$L$310+$L$340+$L$370+$L$400))</f>
        <v>0</v>
      </c>
      <c r="D18" s="41">
        <f>AE154</f>
      </c>
      <c r="E18" s="42">
        <f>AE156</f>
      </c>
      <c r="F18" s="43">
        <f t="shared" si="0"/>
        <v>0</v>
      </c>
      <c r="G18" s="43">
        <f t="shared" si="1"/>
        <v>0</v>
      </c>
      <c r="H18" s="44">
        <f>N130</f>
      </c>
      <c r="I18" s="41"/>
      <c r="J18" s="41"/>
      <c r="K18" s="45"/>
      <c r="L18" s="45"/>
      <c r="M18" s="36"/>
      <c r="N18" s="36"/>
      <c r="O18" s="37"/>
      <c r="P18" s="37"/>
      <c r="AF18" s="31"/>
    </row>
    <row r="19" spans="1:32" ht="12.75">
      <c r="A19" s="6">
        <v>4</v>
      </c>
      <c r="B19" s="5">
        <f>IF(AE184="","",IF(H160="","Strata Name!?",H160))</f>
      </c>
      <c r="C19" s="36">
        <f>IF(L160="",0,L160/SUM($L$50+$L$100+$L$130+$L$160+$L$190+$L$220+$L$250+$L$280+$L$310+$L$340+$L$370+$L$400))</f>
        <v>0</v>
      </c>
      <c r="D19" s="41">
        <f>AE184</f>
      </c>
      <c r="E19" s="42">
        <f>AE186</f>
      </c>
      <c r="F19" s="43">
        <f t="shared" si="0"/>
        <v>0</v>
      </c>
      <c r="G19" s="43">
        <f t="shared" si="1"/>
        <v>0</v>
      </c>
      <c r="H19" s="44">
        <f>N160</f>
      </c>
      <c r="I19" s="41"/>
      <c r="J19" s="41"/>
      <c r="K19" s="45"/>
      <c r="L19" s="45"/>
      <c r="M19" s="36"/>
      <c r="N19" s="36"/>
      <c r="O19" s="37"/>
      <c r="P19" s="37"/>
      <c r="AF19" s="31"/>
    </row>
    <row r="20" spans="1:32" ht="12.75">
      <c r="A20" s="6">
        <v>5</v>
      </c>
      <c r="B20" s="5">
        <f>IF(AE214="","",IF(H190="","Strata Name!?",H190))</f>
      </c>
      <c r="C20" s="36">
        <f>IF(L190="",0,L190/SUM($L$50+$L$100+$L$130+$L$160+$L$190+$L$220+$L$250+$L$280+$L$310+$L$340+$L$370+$L$400))</f>
        <v>0</v>
      </c>
      <c r="D20" s="41">
        <f>AE214</f>
      </c>
      <c r="E20" s="42">
        <f>AE216</f>
      </c>
      <c r="F20" s="43">
        <f t="shared" si="0"/>
        <v>0</v>
      </c>
      <c r="G20" s="43">
        <f t="shared" si="1"/>
        <v>0</v>
      </c>
      <c r="H20" s="44">
        <f>N190</f>
      </c>
      <c r="I20" s="41"/>
      <c r="J20" s="41"/>
      <c r="K20" s="45"/>
      <c r="L20" s="45"/>
      <c r="M20" s="36"/>
      <c r="N20" s="36"/>
      <c r="O20" s="37"/>
      <c r="P20" s="37"/>
      <c r="AF20" s="31"/>
    </row>
    <row r="21" spans="1:32" ht="12.75">
      <c r="A21" s="6">
        <v>6</v>
      </c>
      <c r="B21" s="5">
        <f>IF(AE244="","",IF(H220="","Strata Name!?",H220))</f>
      </c>
      <c r="C21" s="36">
        <f>IF(L220="",0,L220/SUM($L$50+$L$100+$L$130+$L$160+$L$190+$L$220+$L$250+$L$280+$L$310+$L$340+$L$370+$L$400))</f>
        <v>0</v>
      </c>
      <c r="D21" s="41">
        <f>AE244</f>
      </c>
      <c r="E21" s="42">
        <f>AE246</f>
      </c>
      <c r="F21" s="43">
        <f t="shared" si="0"/>
        <v>0</v>
      </c>
      <c r="G21" s="43">
        <f t="shared" si="1"/>
        <v>0</v>
      </c>
      <c r="H21" s="44">
        <f>N220</f>
      </c>
      <c r="I21" s="41"/>
      <c r="J21" s="41"/>
      <c r="K21" s="45"/>
      <c r="L21" s="45"/>
      <c r="M21" s="36"/>
      <c r="N21" s="36"/>
      <c r="O21" s="37"/>
      <c r="P21" s="37"/>
      <c r="AF21" s="31"/>
    </row>
    <row r="22" spans="1:32" ht="12.75">
      <c r="A22" s="6">
        <v>7</v>
      </c>
      <c r="B22" s="5">
        <f>IF(AE274="","",IF(H250="","Strata Name!?",H250))</f>
      </c>
      <c r="C22" s="36">
        <f>IF(L250="",0,L250/SUM($L$50+$L$100+$L$130+$L$160+$L$190+$L$220+$L$250+$L$280+$L$310+$L$340+$L$370+$L$400))</f>
        <v>0</v>
      </c>
      <c r="D22" s="41">
        <f>AE274</f>
      </c>
      <c r="E22" s="42">
        <f>AE276</f>
      </c>
      <c r="F22" s="43">
        <f t="shared" si="0"/>
        <v>0</v>
      </c>
      <c r="G22" s="43">
        <f t="shared" si="1"/>
        <v>0</v>
      </c>
      <c r="H22" s="44">
        <f>N250</f>
      </c>
      <c r="I22" s="41"/>
      <c r="J22" s="41"/>
      <c r="K22" s="45"/>
      <c r="L22" s="45"/>
      <c r="M22" s="36"/>
      <c r="N22" s="36"/>
      <c r="O22" s="37"/>
      <c r="P22" s="37"/>
      <c r="AF22" s="31"/>
    </row>
    <row r="23" spans="1:32" ht="12.75">
      <c r="A23" s="6">
        <v>8</v>
      </c>
      <c r="B23" s="5">
        <f>IF(AE304="","",IF(H280="","Strata Name!?",H280))</f>
      </c>
      <c r="C23" s="36">
        <f>IF(L280="",0,L280/SUM($L$50+$L$100+$L$130+$L$160+$L$190+$L$220+$L$250+$L$280+$L$310+$L$340+$L$370+$L$400))</f>
        <v>0</v>
      </c>
      <c r="D23" s="41">
        <f>AE304</f>
      </c>
      <c r="E23" s="42">
        <f>AE306</f>
      </c>
      <c r="F23" s="43">
        <f t="shared" si="0"/>
        <v>0</v>
      </c>
      <c r="G23" s="43">
        <f t="shared" si="1"/>
        <v>0</v>
      </c>
      <c r="H23" s="44">
        <f>N280</f>
      </c>
      <c r="I23" s="41"/>
      <c r="J23" s="41"/>
      <c r="K23" s="45"/>
      <c r="L23" s="45"/>
      <c r="M23" s="36"/>
      <c r="N23" s="36"/>
      <c r="O23" s="37"/>
      <c r="P23" s="37"/>
      <c r="AF23" s="31"/>
    </row>
    <row r="24" spans="1:32" ht="12.75">
      <c r="A24" s="6">
        <v>9</v>
      </c>
      <c r="B24" s="5">
        <f>IF(AE334="","",IF(H310="","Strata Name!?",H310))</f>
      </c>
      <c r="C24" s="36">
        <f>IF(L310="",0,L310/SUM($L$50+$L$100+$L$130+$L$160+$L$190+$L$220+$L$250+$L$280+$L$310+$L$340+$L$370+$L$400))</f>
        <v>0</v>
      </c>
      <c r="D24" s="41">
        <f>AE334</f>
      </c>
      <c r="E24" s="42">
        <f>AE336</f>
      </c>
      <c r="F24" s="43">
        <f t="shared" si="0"/>
        <v>0</v>
      </c>
      <c r="G24" s="43">
        <f t="shared" si="1"/>
        <v>0</v>
      </c>
      <c r="H24" s="44">
        <f>N310</f>
      </c>
      <c r="I24" s="41"/>
      <c r="J24" s="41"/>
      <c r="K24" s="45"/>
      <c r="L24" s="45"/>
      <c r="M24" s="36"/>
      <c r="N24" s="36"/>
      <c r="O24" s="37"/>
      <c r="P24" s="37"/>
      <c r="AF24" s="31"/>
    </row>
    <row r="25" spans="1:32" ht="12.75">
      <c r="A25" s="6">
        <v>10</v>
      </c>
      <c r="B25" s="5">
        <f>IF(AE364="","",IF(H340="","Strata Name!?",H340))</f>
      </c>
      <c r="C25" s="36">
        <f>IF(L340="",0,L340/SUM($L$50+$L$100+$L$130+$L$160+$L$190+$L$220+$L$250+$L$280+$L$310+$L$340+$L$370+$L$400))</f>
        <v>0</v>
      </c>
      <c r="D25" s="41">
        <f>AE364</f>
      </c>
      <c r="E25" s="42">
        <f>AE366</f>
      </c>
      <c r="F25" s="43">
        <f t="shared" si="0"/>
        <v>0</v>
      </c>
      <c r="G25" s="43">
        <f t="shared" si="1"/>
        <v>0</v>
      </c>
      <c r="H25" s="44">
        <f>N340</f>
      </c>
      <c r="I25" s="41"/>
      <c r="J25" s="41"/>
      <c r="K25" s="45"/>
      <c r="L25" s="45"/>
      <c r="M25" s="36"/>
      <c r="N25" s="36"/>
      <c r="O25" s="37"/>
      <c r="P25" s="37"/>
      <c r="AF25" s="31"/>
    </row>
    <row r="26" spans="1:32" ht="12.75">
      <c r="A26" s="6">
        <v>11</v>
      </c>
      <c r="B26" s="5">
        <f>IF(AE394="","",IF(H370="","Strata Name!?",H370))</f>
      </c>
      <c r="C26" s="36">
        <f>IF(L370="",0,L370/SUM($L$50+$L$100+$L$130+$L$160+$L$190+$L$220+$L$250+$L$280+$L$310+$L$340+$L$370+$L$400))</f>
        <v>0</v>
      </c>
      <c r="D26" s="41">
        <f>AE394</f>
      </c>
      <c r="E26" s="42">
        <f>AE396</f>
      </c>
      <c r="F26" s="43">
        <f t="shared" si="0"/>
        <v>0</v>
      </c>
      <c r="G26" s="43">
        <f t="shared" si="1"/>
        <v>0</v>
      </c>
      <c r="H26" s="44">
        <f>N370</f>
      </c>
      <c r="I26" s="41"/>
      <c r="J26" s="41"/>
      <c r="K26" s="45"/>
      <c r="L26" s="45"/>
      <c r="M26" s="36"/>
      <c r="N26" s="36"/>
      <c r="O26" s="37"/>
      <c r="P26" s="37"/>
      <c r="AF26" s="31"/>
    </row>
    <row r="27" spans="1:32" ht="12.75">
      <c r="A27" s="6">
        <v>12</v>
      </c>
      <c r="B27" s="5">
        <f>IF(AE424="","",IF(H400="","Strata Name!?",H400))</f>
      </c>
      <c r="C27" s="36">
        <f>IF(L400="",0,L400/SUM($L$50+$L$100+$L$130+$L$160+$L$190+$L$220+$L$250+$L$280+$L$310+$L$340+$L$370+$L$400))</f>
        <v>0</v>
      </c>
      <c r="D27" s="41">
        <f>AE424</f>
      </c>
      <c r="E27" s="42">
        <f>AE426</f>
      </c>
      <c r="F27" s="43">
        <f t="shared" si="0"/>
        <v>0</v>
      </c>
      <c r="G27" s="43">
        <f t="shared" si="1"/>
        <v>0</v>
      </c>
      <c r="H27" s="44">
        <f>N400</f>
      </c>
      <c r="I27" s="41"/>
      <c r="J27" s="41"/>
      <c r="K27" s="45"/>
      <c r="L27" s="45"/>
      <c r="M27" s="36"/>
      <c r="N27" s="36"/>
      <c r="O27" s="37"/>
      <c r="P27" s="37"/>
      <c r="AF27" s="31"/>
    </row>
    <row r="28" spans="3:32" ht="12.75">
      <c r="C28" s="36"/>
      <c r="E28" s="36"/>
      <c r="F28" s="36"/>
      <c r="G28" s="36"/>
      <c r="K28" s="36"/>
      <c r="L28" s="36"/>
      <c r="M28" s="36"/>
      <c r="N28" s="36"/>
      <c r="O28" s="37"/>
      <c r="P28" s="37"/>
      <c r="AF28" s="31"/>
    </row>
    <row r="29" spans="1:32" ht="12.75">
      <c r="A29" s="6" t="s">
        <v>60</v>
      </c>
      <c r="C29" s="46">
        <f>IF(AE124="",AE94,IF(SUM(C16:C27)=1,(SUM(F16*C16)+(F17*C17)+(F18*C18)+(F19*C19)+(F20*C20)+(F21*C21)+(F22*C22)+(F23*C23)+(F24*C24)+(F25*C25)+(F26*C26)+(F27*C27)),"Weightings must total 1!!"))</f>
      </c>
      <c r="D29" s="6" t="s">
        <v>61</v>
      </c>
      <c r="E29" s="47">
        <f>IF(AE124="",AE95,C30*2)</f>
      </c>
      <c r="F29" s="6" t="s">
        <v>62</v>
      </c>
      <c r="H29" s="46"/>
      <c r="I29" s="6"/>
      <c r="J29" s="6"/>
      <c r="K29" s="48"/>
      <c r="L29" s="48"/>
      <c r="M29" s="36"/>
      <c r="N29" s="36"/>
      <c r="O29" s="37"/>
      <c r="P29" s="37"/>
      <c r="AF29" s="31"/>
    </row>
    <row r="30" spans="1:32" ht="12.75">
      <c r="A30" s="6" t="s">
        <v>63</v>
      </c>
      <c r="C30" s="47">
        <f>IF(C17=0,E16,SQRT((C16*G16)^2+(C17*G17)^2+(C18*G18)^2+(C19*G19)^2+(C20*G20)^2+(C21*G21)^2+(C22*G22)^2+(C23*G23)^2+(C24*G24)^2+(C25*G25)^2+(C26*G26)^2+(C27*G27)^2))</f>
      </c>
      <c r="D30" s="6"/>
      <c r="E30" s="6"/>
      <c r="F30" s="6"/>
      <c r="H30" s="47"/>
      <c r="I30" s="6"/>
      <c r="J30" s="6"/>
      <c r="K30" s="6"/>
      <c r="L30" s="6"/>
      <c r="N30" s="5"/>
      <c r="P30" s="27"/>
      <c r="AF30" s="31"/>
    </row>
    <row r="31" spans="1:32" ht="12.75">
      <c r="A31" s="6"/>
      <c r="C31" s="47"/>
      <c r="D31" s="6"/>
      <c r="E31" s="6"/>
      <c r="N31" s="5"/>
      <c r="P31" s="27"/>
      <c r="AF31" s="31"/>
    </row>
    <row r="32" spans="1:32" ht="18">
      <c r="A32" s="49" t="s">
        <v>64</v>
      </c>
      <c r="N32" s="5"/>
      <c r="P32" s="27"/>
      <c r="AF32" s="31"/>
    </row>
    <row r="33" spans="1:32" ht="12.75">
      <c r="A33" s="5" t="s">
        <v>65</v>
      </c>
      <c r="C33" s="19"/>
      <c r="D33" s="44">
        <f>IF(AND(C33&lt;&gt;"",C34&lt;&gt;""),"",IF(C34="","","Data required here if you wish to calculate % remaining."))</f>
      </c>
      <c r="N33" s="5"/>
      <c r="P33" s="27"/>
      <c r="AF33" s="31"/>
    </row>
    <row r="34" spans="1:32" ht="12.75">
      <c r="A34" s="5" t="s">
        <v>66</v>
      </c>
      <c r="C34" s="36">
        <f>IF(AE124="",AE94,C29)</f>
      </c>
      <c r="D34" s="44"/>
      <c r="N34" s="5"/>
      <c r="P34" s="27"/>
      <c r="AF34" s="31"/>
    </row>
    <row r="35" spans="1:32" ht="12.75">
      <c r="A35" s="6" t="s">
        <v>67</v>
      </c>
      <c r="C35" s="5">
        <f>IF(C33="","",C34/C33*100)</f>
      </c>
      <c r="N35" s="5"/>
      <c r="P35" s="27"/>
      <c r="AF35" s="31"/>
    </row>
    <row r="36" spans="14:32" ht="12.75">
      <c r="N36" s="5"/>
      <c r="P36" s="27"/>
      <c r="AF36" s="31"/>
    </row>
    <row r="37" spans="1:32" ht="12.75">
      <c r="A37" s="44">
        <f>IF(C35="","","This is an approximate estimate of % kill only, without a confidence interval. It does not conform to the national protocol.")</f>
      </c>
      <c r="N37" s="5"/>
      <c r="P37" s="27"/>
      <c r="AF37" s="31"/>
    </row>
    <row r="38" spans="1:32" ht="12.75">
      <c r="A38" s="44">
        <f>IF(C35="","","If NEITHER pre or post data are stratified, do not use this result, but calculate a result in accordance with the national protocol")</f>
      </c>
      <c r="C38" s="36"/>
      <c r="N38" s="5"/>
      <c r="P38" s="27"/>
      <c r="AF38" s="31"/>
    </row>
    <row r="39" spans="1:32" ht="12.75">
      <c r="A39" s="44">
        <f>IF(C35="","","If BOTH pre and post data are stratified, AND strata are all identical, do not use this result, but calculate a result in accordance with the national protocol")</f>
      </c>
      <c r="C39" s="36"/>
      <c r="N39" s="5"/>
      <c r="P39" s="27"/>
      <c r="AF39" s="31"/>
    </row>
    <row r="40" spans="3:32" ht="12.75">
      <c r="C40" s="36"/>
      <c r="N40" s="5"/>
      <c r="P40" s="27"/>
      <c r="AF40" s="31"/>
    </row>
    <row r="41" spans="3:32" ht="12.75">
      <c r="C41" s="36"/>
      <c r="N41" s="5"/>
      <c r="P41" s="27"/>
      <c r="AF41" s="31"/>
    </row>
    <row r="42" spans="1:32" ht="18">
      <c r="A42" s="49" t="s">
        <v>68</v>
      </c>
      <c r="N42" s="5"/>
      <c r="P42" s="27"/>
      <c r="AF42" s="31"/>
    </row>
    <row r="43" spans="1:16" ht="12.75">
      <c r="A43" s="30">
        <f>IF(D16="","",IF(SUM(LEN(A44),LEN(A45),LEN(A46))=0,"All Data is Correct",""))</f>
      </c>
      <c r="P43" s="24" t="s">
        <v>3</v>
      </c>
    </row>
    <row r="44" spans="1:16" ht="15.75">
      <c r="A44" s="25">
        <f>IF('Data Integrity Check'!D1&lt;&gt;0,"Data Entry INCORRECT, check double entry","")</f>
      </c>
      <c r="P44" s="5" t="s">
        <v>69</v>
      </c>
    </row>
    <row r="45" spans="1:16" ht="15.75">
      <c r="A45" s="25">
        <f>IF(D16="","",IF(COUNT(AF52:AG421)=0,"","Non-conforming data errors! Check Error message columns AF:AG!"))</f>
      </c>
      <c r="P45" s="27" t="s">
        <v>70</v>
      </c>
    </row>
    <row r="46" spans="1:20" ht="15.75">
      <c r="A46" s="25">
        <f>IF(D16="","",IF(SUM(LEN(N50),LEN(N100),LEN(N130),LEN(N160),LEN(N190),LEN(N220),LEN(N250),LEN(N280),LEN(N310),LEN(N340),LEN(N370),LEN(N400))=0,"","Some Strata have less than 5 lines!"))</f>
      </c>
      <c r="P46" s="50" t="s">
        <v>20</v>
      </c>
      <c r="Q46" s="50" t="s">
        <v>21</v>
      </c>
      <c r="R46" s="50" t="s">
        <v>22</v>
      </c>
      <c r="S46" s="50" t="s">
        <v>23</v>
      </c>
      <c r="T46" s="50" t="s">
        <v>24</v>
      </c>
    </row>
    <row r="47" spans="1:20" ht="15.75">
      <c r="A47" s="25"/>
      <c r="P47" s="51">
        <v>2</v>
      </c>
      <c r="R47" s="6">
        <v>1</v>
      </c>
      <c r="T47" s="6">
        <v>7</v>
      </c>
    </row>
    <row r="48" ht="12.75">
      <c r="P48" s="5" t="s">
        <v>5</v>
      </c>
    </row>
    <row r="49" spans="2:13" ht="12.75">
      <c r="B49" s="6"/>
      <c r="C49" s="52"/>
      <c r="D49" s="6"/>
      <c r="J49" s="6" t="s">
        <v>7</v>
      </c>
      <c r="K49" s="6"/>
      <c r="L49" s="8"/>
      <c r="M49" s="7"/>
    </row>
    <row r="50" spans="1:26" ht="12.75">
      <c r="A50" s="53"/>
      <c r="G50" s="6" t="s">
        <v>8</v>
      </c>
      <c r="H50" s="9"/>
      <c r="I50" s="10"/>
      <c r="J50" s="6" t="s">
        <v>10</v>
      </c>
      <c r="K50" s="6"/>
      <c r="L50" s="11"/>
      <c r="M50" s="54"/>
      <c r="N50" s="55">
        <f>IF(AND(COUNT(AE52:AE91)&gt;0,COUNT(AE52:AE91)&lt;5),"Caution! Strata has less than 5 lines","")</f>
      </c>
      <c r="P50" s="6" t="s">
        <v>71</v>
      </c>
      <c r="U50" s="6" t="s">
        <v>72</v>
      </c>
      <c r="Z50" s="6" t="s">
        <v>73</v>
      </c>
    </row>
    <row r="51" spans="1:43" ht="114">
      <c r="A51" s="6" t="s">
        <v>47</v>
      </c>
      <c r="B51" s="6" t="s">
        <v>74</v>
      </c>
      <c r="C51" s="6" t="s">
        <v>75</v>
      </c>
      <c r="D51" s="6" t="s">
        <v>76</v>
      </c>
      <c r="E51" s="6" t="s">
        <v>77</v>
      </c>
      <c r="F51" s="6" t="s">
        <v>78</v>
      </c>
      <c r="G51" s="12" t="s">
        <v>11</v>
      </c>
      <c r="H51" s="13" t="s">
        <v>12</v>
      </c>
      <c r="I51" s="13" t="s">
        <v>13</v>
      </c>
      <c r="J51" s="13" t="s">
        <v>14</v>
      </c>
      <c r="K51" s="13" t="s">
        <v>15</v>
      </c>
      <c r="L51" s="13" t="s">
        <v>16</v>
      </c>
      <c r="M51" s="13" t="s">
        <v>17</v>
      </c>
      <c r="N51" s="14" t="s">
        <v>18</v>
      </c>
      <c r="O51" s="14" t="s">
        <v>19</v>
      </c>
      <c r="P51" s="15" t="s">
        <v>20</v>
      </c>
      <c r="Q51" s="15" t="s">
        <v>21</v>
      </c>
      <c r="R51" s="15" t="s">
        <v>22</v>
      </c>
      <c r="S51" s="15" t="s">
        <v>23</v>
      </c>
      <c r="T51" s="15" t="s">
        <v>24</v>
      </c>
      <c r="U51" s="15" t="s">
        <v>20</v>
      </c>
      <c r="V51" s="15" t="s">
        <v>21</v>
      </c>
      <c r="W51" s="15" t="s">
        <v>22</v>
      </c>
      <c r="X51" s="15" t="s">
        <v>23</v>
      </c>
      <c r="Y51" s="15" t="s">
        <v>24</v>
      </c>
      <c r="Z51" s="15" t="s">
        <v>20</v>
      </c>
      <c r="AA51" s="15" t="s">
        <v>21</v>
      </c>
      <c r="AB51" s="15" t="s">
        <v>22</v>
      </c>
      <c r="AC51" s="15" t="s">
        <v>23</v>
      </c>
      <c r="AD51" s="15" t="s">
        <v>24</v>
      </c>
      <c r="AE51" s="16" t="s">
        <v>25</v>
      </c>
      <c r="AF51" s="17" t="s">
        <v>26</v>
      </c>
      <c r="AG51" s="17" t="s">
        <v>27</v>
      </c>
      <c r="AH51" s="15" t="s">
        <v>28</v>
      </c>
      <c r="AI51" s="29" t="s">
        <v>79</v>
      </c>
      <c r="AJ51" s="29" t="s">
        <v>80</v>
      </c>
      <c r="AK51" s="29" t="s">
        <v>81</v>
      </c>
      <c r="AL51" s="29" t="s">
        <v>82</v>
      </c>
      <c r="AM51" s="29" t="s">
        <v>83</v>
      </c>
      <c r="AN51" s="29" t="s">
        <v>84</v>
      </c>
      <c r="AO51" s="29" t="s">
        <v>85</v>
      </c>
      <c r="AP51" s="29" t="s">
        <v>86</v>
      </c>
      <c r="AQ51" s="29" t="s">
        <v>87</v>
      </c>
    </row>
    <row r="52" spans="1:43" ht="12.75">
      <c r="A52" s="27">
        <f aca="true" t="shared" si="2" ref="A52:A91">D$3</f>
        <v>0</v>
      </c>
      <c r="B52" s="56">
        <f aca="true" t="shared" si="3" ref="B52:B91">D$9</f>
        <v>0</v>
      </c>
      <c r="C52" s="57">
        <f aca="true" t="shared" si="4" ref="C52:C91">L$49</f>
        <v>0</v>
      </c>
      <c r="D52" s="5">
        <v>1</v>
      </c>
      <c r="E52" s="27">
        <f aca="true" t="shared" si="5" ref="E52:E91">H$50</f>
        <v>0</v>
      </c>
      <c r="F52" s="5">
        <f aca="true" t="shared" si="6" ref="F52:F91">C$16</f>
        <v>0</v>
      </c>
      <c r="G52" s="18"/>
      <c r="H52" s="19"/>
      <c r="I52" s="19"/>
      <c r="J52" s="19"/>
      <c r="K52" s="19"/>
      <c r="L52" s="19"/>
      <c r="M52" s="19"/>
      <c r="N52" s="20"/>
      <c r="O52" s="20"/>
      <c r="P52" s="19"/>
      <c r="Q52" s="19"/>
      <c r="R52" s="19"/>
      <c r="S52" s="19"/>
      <c r="T52" s="19"/>
      <c r="U52" s="21"/>
      <c r="V52" s="19"/>
      <c r="W52" s="19"/>
      <c r="X52" s="19"/>
      <c r="Y52" s="19"/>
      <c r="Z52" s="21"/>
      <c r="AA52" s="19"/>
      <c r="AB52" s="19"/>
      <c r="AC52" s="19"/>
      <c r="AD52" s="19"/>
      <c r="AE52" s="22">
        <f aca="true" t="shared" si="7" ref="AE52:AE91">IF(SUM(P52:AD52)=0,"",IF(SUM(U52:Y52,Z52:AD52)=0,((AL52/(SUM(P52:T52)-(AO52*0.5))))*100,IF(SUM(Z52:AD52)=0,(AM52/(SUM(P52:T52,U52:Y52)-(AP52*0.5))),(AN52/(SUM(P52:T52,U52:Y52,Z52:AD52)-(AQ52*0.5))))*100))</f>
      </c>
      <c r="AF52" s="23">
        <f aca="true" t="shared" si="8" ref="AF52:AF91">IF(AND(SUM(P52:T52)&lt;&gt;0,SUM(P52:T52)&lt;&gt;5,SUM(P52:T52)&lt;&gt;10,SUM(P52:T52)&lt;&gt;15,SUM(P52:T52)&lt;&gt;20),1,IF(AND(SUM(U52:Y52)&lt;&gt;0,SUM(U52:Y52)&lt;&gt;5,SUM(U52:Y52)&lt;&gt;10,SUM(U52:Y52)&lt;&gt;15,SUM(U52:Y52)&lt;&gt;20),2,IF(AND(SUM(Z52:AD52)&lt;&gt;0,SUM(Z52:AD52)&lt;&gt;5,SUM(Z52:AD52)&lt;&gt;10,SUM(Z52:AD52)&lt;&gt;15,SUM(Z52:AD52)&lt;&gt;20),3,"")))</f>
      </c>
      <c r="AG52" s="23">
        <f aca="true" t="shared" si="9" ref="AG52:AG91">IF(AND(SUM(P52:T52)&lt;&gt;0,SUM(U52:AD52)=0),1,IF(AND(SUM(U52:Y52)&lt;&gt;0,SUM(P52:T52,Z52:AD52)=0),1,IF(AND(SUM(Z52:AD52)&lt;&gt;0,SUM(P52:Y52)=0),1,"")))</f>
      </c>
      <c r="AH52" s="5">
        <f aca="true" t="shared" si="10" ref="AH52:AH91">IF(SUM(P52:AD52)=0,"",IF(SUM(U52:AD52)=0,SUM(P52:T52)-AO52*0.5,IF(SUM(Z52:AD52)=0,SUM(P52:Y52)-AP52*0.5,SUM(P52:AD52)-AQ52*0.5)))</f>
      </c>
      <c r="AI52" s="29">
        <f aca="true" t="shared" si="11" ref="AI52:AI91">IF(Q52=0,0,IF(P52&gt;0,0,1))</f>
        <v>0</v>
      </c>
      <c r="AJ52" s="29">
        <f aca="true" t="shared" si="12" ref="AJ52:AJ91">IF(V52=0,0,IF(U52&gt;0,0,1))</f>
        <v>0</v>
      </c>
      <c r="AK52" s="29">
        <f aca="true" t="shared" si="13" ref="AK52:AK91">IF(AA52=0,0,IF(Z52&gt;0,0,1))</f>
        <v>0</v>
      </c>
      <c r="AL52" s="29">
        <f aca="true" t="shared" si="14" ref="AL52:AL91">P52+(IF(P52&gt;0,0,IF(Q52&gt;0,1,0)))</f>
        <v>0</v>
      </c>
      <c r="AM52" s="29">
        <f aca="true" t="shared" si="15" ref="AM52:AM91">SUM(P52,U52)+(IF(SUM(AI52:AJ52)=0,0,IF(U52&gt;0,0,IF(P52&gt;0,AJ52,1))))</f>
        <v>0</v>
      </c>
      <c r="AN52" s="29">
        <f aca="true" t="shared" si="16" ref="AN52:AN91">SUM(Z52,U52,P52)+(IF(SUM(AI52:AK52)=0,0,IF(Z52&gt;0,0,IF(U52&gt;0,AK52,IF(P52&gt;0,MAX(AJ52:AK52),1)))))</f>
        <v>0</v>
      </c>
      <c r="AO52" s="29">
        <f aca="true" t="shared" si="17" ref="AO52:AO91">SUM(Q52:S52)-(AL52-P52)</f>
        <v>0</v>
      </c>
      <c r="AP52" s="29">
        <f aca="true" t="shared" si="18" ref="AP52:AP91">SUM(Q52:S52,V52:X52)-(AM52-SUM(U52,P52))</f>
        <v>0</v>
      </c>
      <c r="AQ52" s="29">
        <f aca="true" t="shared" si="19" ref="AQ52:AQ91">SUM(Q52:S52,V52:X52,AA52:AC52)-(AN52-SUM(Z52,U52,P52))</f>
        <v>0</v>
      </c>
    </row>
    <row r="53" spans="1:43" ht="12.75">
      <c r="A53" s="27">
        <f t="shared" si="2"/>
        <v>0</v>
      </c>
      <c r="B53" s="56">
        <f t="shared" si="3"/>
        <v>0</v>
      </c>
      <c r="C53" s="57">
        <f t="shared" si="4"/>
        <v>0</v>
      </c>
      <c r="D53" s="5">
        <v>1</v>
      </c>
      <c r="E53" s="27">
        <f t="shared" si="5"/>
        <v>0</v>
      </c>
      <c r="F53" s="5">
        <f t="shared" si="6"/>
        <v>0</v>
      </c>
      <c r="G53" s="18"/>
      <c r="H53" s="19"/>
      <c r="I53" s="19"/>
      <c r="J53" s="19"/>
      <c r="K53" s="19"/>
      <c r="L53" s="19"/>
      <c r="M53" s="19"/>
      <c r="N53" s="20"/>
      <c r="O53" s="20"/>
      <c r="P53" s="19"/>
      <c r="Q53" s="19"/>
      <c r="R53" s="19"/>
      <c r="S53" s="19"/>
      <c r="T53" s="19"/>
      <c r="U53" s="21"/>
      <c r="V53" s="19"/>
      <c r="W53" s="19"/>
      <c r="X53" s="19"/>
      <c r="Y53" s="19"/>
      <c r="Z53" s="21"/>
      <c r="AA53" s="19"/>
      <c r="AB53" s="19"/>
      <c r="AC53" s="19"/>
      <c r="AD53" s="19"/>
      <c r="AE53" s="22">
        <f t="shared" si="7"/>
      </c>
      <c r="AF53" s="23">
        <f t="shared" si="8"/>
      </c>
      <c r="AG53" s="23">
        <f t="shared" si="9"/>
      </c>
      <c r="AH53" s="5">
        <f t="shared" si="10"/>
      </c>
      <c r="AI53" s="29">
        <f t="shared" si="11"/>
        <v>0</v>
      </c>
      <c r="AJ53" s="29">
        <f t="shared" si="12"/>
        <v>0</v>
      </c>
      <c r="AK53" s="29">
        <f t="shared" si="13"/>
        <v>0</v>
      </c>
      <c r="AL53" s="29">
        <f t="shared" si="14"/>
        <v>0</v>
      </c>
      <c r="AM53" s="29">
        <f t="shared" si="15"/>
        <v>0</v>
      </c>
      <c r="AN53" s="29">
        <f t="shared" si="16"/>
        <v>0</v>
      </c>
      <c r="AO53" s="29">
        <f t="shared" si="17"/>
        <v>0</v>
      </c>
      <c r="AP53" s="29">
        <f t="shared" si="18"/>
        <v>0</v>
      </c>
      <c r="AQ53" s="29">
        <f t="shared" si="19"/>
        <v>0</v>
      </c>
    </row>
    <row r="54" spans="1:43" ht="12.75">
      <c r="A54" s="27">
        <f t="shared" si="2"/>
        <v>0</v>
      </c>
      <c r="B54" s="56">
        <f t="shared" si="3"/>
        <v>0</v>
      </c>
      <c r="C54" s="57">
        <f t="shared" si="4"/>
        <v>0</v>
      </c>
      <c r="D54" s="5">
        <v>1</v>
      </c>
      <c r="E54" s="27">
        <f t="shared" si="5"/>
        <v>0</v>
      </c>
      <c r="F54" s="5">
        <f t="shared" si="6"/>
        <v>0</v>
      </c>
      <c r="G54" s="18"/>
      <c r="H54" s="19"/>
      <c r="I54" s="19"/>
      <c r="J54" s="19"/>
      <c r="K54" s="19"/>
      <c r="L54" s="19"/>
      <c r="M54" s="19"/>
      <c r="N54" s="20"/>
      <c r="O54" s="20"/>
      <c r="P54" s="19"/>
      <c r="Q54" s="19"/>
      <c r="R54" s="19"/>
      <c r="S54" s="19"/>
      <c r="T54" s="19"/>
      <c r="U54" s="21"/>
      <c r="V54" s="19"/>
      <c r="W54" s="19"/>
      <c r="X54" s="19"/>
      <c r="Y54" s="19"/>
      <c r="Z54" s="21"/>
      <c r="AA54" s="19"/>
      <c r="AB54" s="19"/>
      <c r="AC54" s="19"/>
      <c r="AD54" s="19"/>
      <c r="AE54" s="22">
        <f t="shared" si="7"/>
      </c>
      <c r="AF54" s="23">
        <f t="shared" si="8"/>
      </c>
      <c r="AG54" s="23">
        <f t="shared" si="9"/>
      </c>
      <c r="AH54" s="5">
        <f t="shared" si="10"/>
      </c>
      <c r="AI54" s="29">
        <f t="shared" si="11"/>
        <v>0</v>
      </c>
      <c r="AJ54" s="29">
        <f t="shared" si="12"/>
        <v>0</v>
      </c>
      <c r="AK54" s="29">
        <f t="shared" si="13"/>
        <v>0</v>
      </c>
      <c r="AL54" s="29">
        <f t="shared" si="14"/>
        <v>0</v>
      </c>
      <c r="AM54" s="29">
        <f t="shared" si="15"/>
        <v>0</v>
      </c>
      <c r="AN54" s="29">
        <f t="shared" si="16"/>
        <v>0</v>
      </c>
      <c r="AO54" s="29">
        <f t="shared" si="17"/>
        <v>0</v>
      </c>
      <c r="AP54" s="29">
        <f t="shared" si="18"/>
        <v>0</v>
      </c>
      <c r="AQ54" s="29">
        <f t="shared" si="19"/>
        <v>0</v>
      </c>
    </row>
    <row r="55" spans="1:43" ht="12.75">
      <c r="A55" s="27">
        <f t="shared" si="2"/>
        <v>0</v>
      </c>
      <c r="B55" s="56">
        <f t="shared" si="3"/>
        <v>0</v>
      </c>
      <c r="C55" s="57">
        <f t="shared" si="4"/>
        <v>0</v>
      </c>
      <c r="D55" s="5">
        <v>1</v>
      </c>
      <c r="E55" s="27">
        <f t="shared" si="5"/>
        <v>0</v>
      </c>
      <c r="F55" s="5">
        <f t="shared" si="6"/>
        <v>0</v>
      </c>
      <c r="G55" s="18"/>
      <c r="H55" s="19"/>
      <c r="I55" s="19"/>
      <c r="J55" s="19"/>
      <c r="K55" s="19"/>
      <c r="L55" s="19"/>
      <c r="M55" s="19"/>
      <c r="N55" s="20"/>
      <c r="O55" s="20"/>
      <c r="P55" s="19"/>
      <c r="Q55" s="19"/>
      <c r="R55" s="19"/>
      <c r="S55" s="19"/>
      <c r="T55" s="19"/>
      <c r="U55" s="21"/>
      <c r="V55" s="19"/>
      <c r="W55" s="19"/>
      <c r="X55" s="19"/>
      <c r="Y55" s="19"/>
      <c r="Z55" s="21"/>
      <c r="AA55" s="19"/>
      <c r="AB55" s="19"/>
      <c r="AC55" s="19"/>
      <c r="AD55" s="19"/>
      <c r="AE55" s="22">
        <f t="shared" si="7"/>
      </c>
      <c r="AF55" s="23">
        <f t="shared" si="8"/>
      </c>
      <c r="AG55" s="23">
        <f t="shared" si="9"/>
      </c>
      <c r="AH55" s="5">
        <f t="shared" si="10"/>
      </c>
      <c r="AI55" s="29">
        <f t="shared" si="11"/>
        <v>0</v>
      </c>
      <c r="AJ55" s="29">
        <f t="shared" si="12"/>
        <v>0</v>
      </c>
      <c r="AK55" s="29">
        <f t="shared" si="13"/>
        <v>0</v>
      </c>
      <c r="AL55" s="29">
        <f t="shared" si="14"/>
        <v>0</v>
      </c>
      <c r="AM55" s="29">
        <f t="shared" si="15"/>
        <v>0</v>
      </c>
      <c r="AN55" s="29">
        <f t="shared" si="16"/>
        <v>0</v>
      </c>
      <c r="AO55" s="29">
        <f t="shared" si="17"/>
        <v>0</v>
      </c>
      <c r="AP55" s="29">
        <f t="shared" si="18"/>
        <v>0</v>
      </c>
      <c r="AQ55" s="29">
        <f t="shared" si="19"/>
        <v>0</v>
      </c>
    </row>
    <row r="56" spans="1:43" ht="12.75">
      <c r="A56" s="27">
        <f t="shared" si="2"/>
        <v>0</v>
      </c>
      <c r="B56" s="56">
        <f t="shared" si="3"/>
        <v>0</v>
      </c>
      <c r="C56" s="57">
        <f t="shared" si="4"/>
        <v>0</v>
      </c>
      <c r="D56" s="5">
        <v>1</v>
      </c>
      <c r="E56" s="27">
        <f t="shared" si="5"/>
        <v>0</v>
      </c>
      <c r="F56" s="5">
        <f t="shared" si="6"/>
        <v>0</v>
      </c>
      <c r="G56" s="18"/>
      <c r="H56" s="19"/>
      <c r="I56" s="19"/>
      <c r="J56" s="19"/>
      <c r="K56" s="19"/>
      <c r="L56" s="19"/>
      <c r="M56" s="19"/>
      <c r="N56" s="20"/>
      <c r="O56" s="20"/>
      <c r="P56" s="19"/>
      <c r="Q56" s="19"/>
      <c r="R56" s="19"/>
      <c r="S56" s="19"/>
      <c r="T56" s="19"/>
      <c r="U56" s="21"/>
      <c r="V56" s="19"/>
      <c r="W56" s="19"/>
      <c r="X56" s="19"/>
      <c r="Y56" s="19"/>
      <c r="Z56" s="21"/>
      <c r="AA56" s="19"/>
      <c r="AB56" s="19"/>
      <c r="AC56" s="19"/>
      <c r="AD56" s="19"/>
      <c r="AE56" s="22">
        <f t="shared" si="7"/>
      </c>
      <c r="AF56" s="23">
        <f t="shared" si="8"/>
      </c>
      <c r="AG56" s="23">
        <f t="shared" si="9"/>
      </c>
      <c r="AH56" s="5">
        <f t="shared" si="10"/>
      </c>
      <c r="AI56" s="29">
        <f t="shared" si="11"/>
        <v>0</v>
      </c>
      <c r="AJ56" s="29">
        <f t="shared" si="12"/>
        <v>0</v>
      </c>
      <c r="AK56" s="29">
        <f t="shared" si="13"/>
        <v>0</v>
      </c>
      <c r="AL56" s="29">
        <f t="shared" si="14"/>
        <v>0</v>
      </c>
      <c r="AM56" s="29">
        <f t="shared" si="15"/>
        <v>0</v>
      </c>
      <c r="AN56" s="29">
        <f t="shared" si="16"/>
        <v>0</v>
      </c>
      <c r="AO56" s="29">
        <f t="shared" si="17"/>
        <v>0</v>
      </c>
      <c r="AP56" s="29">
        <f t="shared" si="18"/>
        <v>0</v>
      </c>
      <c r="AQ56" s="29">
        <f t="shared" si="19"/>
        <v>0</v>
      </c>
    </row>
    <row r="57" spans="1:43" ht="12.75">
      <c r="A57" s="27">
        <f t="shared" si="2"/>
        <v>0</v>
      </c>
      <c r="B57" s="56">
        <f t="shared" si="3"/>
        <v>0</v>
      </c>
      <c r="C57" s="57">
        <f t="shared" si="4"/>
        <v>0</v>
      </c>
      <c r="D57" s="5">
        <v>1</v>
      </c>
      <c r="E57" s="27">
        <f t="shared" si="5"/>
        <v>0</v>
      </c>
      <c r="F57" s="5">
        <f t="shared" si="6"/>
        <v>0</v>
      </c>
      <c r="G57" s="18"/>
      <c r="H57" s="19"/>
      <c r="I57" s="19"/>
      <c r="J57" s="19"/>
      <c r="K57" s="19"/>
      <c r="L57" s="19"/>
      <c r="M57" s="19"/>
      <c r="N57" s="20"/>
      <c r="O57" s="20"/>
      <c r="P57" s="19"/>
      <c r="Q57" s="19"/>
      <c r="R57" s="19"/>
      <c r="S57" s="19"/>
      <c r="T57" s="19"/>
      <c r="U57" s="21"/>
      <c r="V57" s="19"/>
      <c r="W57" s="19"/>
      <c r="X57" s="19"/>
      <c r="Y57" s="19"/>
      <c r="Z57" s="21"/>
      <c r="AA57" s="19"/>
      <c r="AB57" s="19"/>
      <c r="AC57" s="19"/>
      <c r="AD57" s="19"/>
      <c r="AE57" s="22">
        <f t="shared" si="7"/>
      </c>
      <c r="AF57" s="23">
        <f t="shared" si="8"/>
      </c>
      <c r="AG57" s="23">
        <f t="shared" si="9"/>
      </c>
      <c r="AH57" s="5">
        <f t="shared" si="10"/>
      </c>
      <c r="AI57" s="29">
        <f t="shared" si="11"/>
        <v>0</v>
      </c>
      <c r="AJ57" s="29">
        <f t="shared" si="12"/>
        <v>0</v>
      </c>
      <c r="AK57" s="29">
        <f t="shared" si="13"/>
        <v>0</v>
      </c>
      <c r="AL57" s="29">
        <f t="shared" si="14"/>
        <v>0</v>
      </c>
      <c r="AM57" s="29">
        <f t="shared" si="15"/>
        <v>0</v>
      </c>
      <c r="AN57" s="29">
        <f t="shared" si="16"/>
        <v>0</v>
      </c>
      <c r="AO57" s="29">
        <f t="shared" si="17"/>
        <v>0</v>
      </c>
      <c r="AP57" s="29">
        <f t="shared" si="18"/>
        <v>0</v>
      </c>
      <c r="AQ57" s="29">
        <f t="shared" si="19"/>
        <v>0</v>
      </c>
    </row>
    <row r="58" spans="1:43" ht="12.75">
      <c r="A58" s="27">
        <f t="shared" si="2"/>
        <v>0</v>
      </c>
      <c r="B58" s="56">
        <f t="shared" si="3"/>
        <v>0</v>
      </c>
      <c r="C58" s="57">
        <f t="shared" si="4"/>
        <v>0</v>
      </c>
      <c r="D58" s="5">
        <v>1</v>
      </c>
      <c r="E58" s="27">
        <f t="shared" si="5"/>
        <v>0</v>
      </c>
      <c r="F58" s="5">
        <f t="shared" si="6"/>
        <v>0</v>
      </c>
      <c r="G58" s="18"/>
      <c r="H58" s="19"/>
      <c r="I58" s="19"/>
      <c r="J58" s="19"/>
      <c r="K58" s="19"/>
      <c r="L58" s="19"/>
      <c r="M58" s="19"/>
      <c r="N58" s="20"/>
      <c r="O58" s="20"/>
      <c r="P58" s="19"/>
      <c r="Q58" s="19"/>
      <c r="R58" s="19"/>
      <c r="S58" s="19"/>
      <c r="T58" s="19"/>
      <c r="U58" s="21"/>
      <c r="V58" s="19"/>
      <c r="W58" s="19"/>
      <c r="X58" s="19"/>
      <c r="Y58" s="19"/>
      <c r="Z58" s="21"/>
      <c r="AA58" s="19"/>
      <c r="AB58" s="19"/>
      <c r="AC58" s="19"/>
      <c r="AD58" s="19"/>
      <c r="AE58" s="22">
        <f t="shared" si="7"/>
      </c>
      <c r="AF58" s="23">
        <f t="shared" si="8"/>
      </c>
      <c r="AG58" s="23">
        <f t="shared" si="9"/>
      </c>
      <c r="AH58" s="5">
        <f t="shared" si="10"/>
      </c>
      <c r="AI58" s="29">
        <f t="shared" si="11"/>
        <v>0</v>
      </c>
      <c r="AJ58" s="29">
        <f t="shared" si="12"/>
        <v>0</v>
      </c>
      <c r="AK58" s="29">
        <f t="shared" si="13"/>
        <v>0</v>
      </c>
      <c r="AL58" s="29">
        <f t="shared" si="14"/>
        <v>0</v>
      </c>
      <c r="AM58" s="29">
        <f t="shared" si="15"/>
        <v>0</v>
      </c>
      <c r="AN58" s="29">
        <f t="shared" si="16"/>
        <v>0</v>
      </c>
      <c r="AO58" s="29">
        <f t="shared" si="17"/>
        <v>0</v>
      </c>
      <c r="AP58" s="29">
        <f t="shared" si="18"/>
        <v>0</v>
      </c>
      <c r="AQ58" s="29">
        <f t="shared" si="19"/>
        <v>0</v>
      </c>
    </row>
    <row r="59" spans="1:43" ht="12.75">
      <c r="A59" s="27">
        <f t="shared" si="2"/>
        <v>0</v>
      </c>
      <c r="B59" s="56">
        <f t="shared" si="3"/>
        <v>0</v>
      </c>
      <c r="C59" s="57">
        <f t="shared" si="4"/>
        <v>0</v>
      </c>
      <c r="D59" s="5">
        <v>1</v>
      </c>
      <c r="E59" s="27">
        <f t="shared" si="5"/>
        <v>0</v>
      </c>
      <c r="F59" s="5">
        <f t="shared" si="6"/>
        <v>0</v>
      </c>
      <c r="G59" s="18"/>
      <c r="H59" s="19"/>
      <c r="I59" s="19"/>
      <c r="J59" s="19"/>
      <c r="K59" s="19"/>
      <c r="L59" s="19"/>
      <c r="M59" s="19"/>
      <c r="N59" s="20"/>
      <c r="O59" s="20"/>
      <c r="P59" s="19"/>
      <c r="Q59" s="19"/>
      <c r="R59" s="19"/>
      <c r="S59" s="19"/>
      <c r="T59" s="19"/>
      <c r="U59" s="21"/>
      <c r="V59" s="19"/>
      <c r="W59" s="19"/>
      <c r="X59" s="19"/>
      <c r="Y59" s="19"/>
      <c r="Z59" s="21"/>
      <c r="AA59" s="19"/>
      <c r="AB59" s="19"/>
      <c r="AC59" s="19"/>
      <c r="AD59" s="19"/>
      <c r="AE59" s="22">
        <f t="shared" si="7"/>
      </c>
      <c r="AF59" s="23">
        <f t="shared" si="8"/>
      </c>
      <c r="AG59" s="23">
        <f t="shared" si="9"/>
      </c>
      <c r="AH59" s="5">
        <f t="shared" si="10"/>
      </c>
      <c r="AI59" s="29">
        <f t="shared" si="11"/>
        <v>0</v>
      </c>
      <c r="AJ59" s="29">
        <f t="shared" si="12"/>
        <v>0</v>
      </c>
      <c r="AK59" s="29">
        <f t="shared" si="13"/>
        <v>0</v>
      </c>
      <c r="AL59" s="29">
        <f t="shared" si="14"/>
        <v>0</v>
      </c>
      <c r="AM59" s="29">
        <f t="shared" si="15"/>
        <v>0</v>
      </c>
      <c r="AN59" s="29">
        <f t="shared" si="16"/>
        <v>0</v>
      </c>
      <c r="AO59" s="29">
        <f t="shared" si="17"/>
        <v>0</v>
      </c>
      <c r="AP59" s="29">
        <f t="shared" si="18"/>
        <v>0</v>
      </c>
      <c r="AQ59" s="29">
        <f t="shared" si="19"/>
        <v>0</v>
      </c>
    </row>
    <row r="60" spans="1:43" ht="12.75">
      <c r="A60" s="27">
        <f t="shared" si="2"/>
        <v>0</v>
      </c>
      <c r="B60" s="56">
        <f t="shared" si="3"/>
        <v>0</v>
      </c>
      <c r="C60" s="57">
        <f t="shared" si="4"/>
        <v>0</v>
      </c>
      <c r="D60" s="5">
        <v>1</v>
      </c>
      <c r="E60" s="27">
        <f t="shared" si="5"/>
        <v>0</v>
      </c>
      <c r="F60" s="5">
        <f t="shared" si="6"/>
        <v>0</v>
      </c>
      <c r="G60" s="18"/>
      <c r="H60" s="19"/>
      <c r="I60" s="19"/>
      <c r="J60" s="19"/>
      <c r="K60" s="19"/>
      <c r="L60" s="19"/>
      <c r="M60" s="19"/>
      <c r="N60" s="20"/>
      <c r="O60" s="20"/>
      <c r="P60" s="19"/>
      <c r="Q60" s="19"/>
      <c r="R60" s="19"/>
      <c r="S60" s="19"/>
      <c r="T60" s="19"/>
      <c r="U60" s="21"/>
      <c r="V60" s="19"/>
      <c r="W60" s="19"/>
      <c r="X60" s="19"/>
      <c r="Y60" s="19"/>
      <c r="Z60" s="21"/>
      <c r="AA60" s="19"/>
      <c r="AB60" s="19"/>
      <c r="AC60" s="19"/>
      <c r="AD60" s="19"/>
      <c r="AE60" s="22">
        <f t="shared" si="7"/>
      </c>
      <c r="AF60" s="23">
        <f t="shared" si="8"/>
      </c>
      <c r="AG60" s="23">
        <f t="shared" si="9"/>
      </c>
      <c r="AH60" s="5">
        <f t="shared" si="10"/>
      </c>
      <c r="AI60" s="29">
        <f t="shared" si="11"/>
        <v>0</v>
      </c>
      <c r="AJ60" s="29">
        <f t="shared" si="12"/>
        <v>0</v>
      </c>
      <c r="AK60" s="29">
        <f t="shared" si="13"/>
        <v>0</v>
      </c>
      <c r="AL60" s="29">
        <f t="shared" si="14"/>
        <v>0</v>
      </c>
      <c r="AM60" s="29">
        <f t="shared" si="15"/>
        <v>0</v>
      </c>
      <c r="AN60" s="29">
        <f t="shared" si="16"/>
        <v>0</v>
      </c>
      <c r="AO60" s="29">
        <f t="shared" si="17"/>
        <v>0</v>
      </c>
      <c r="AP60" s="29">
        <f t="shared" si="18"/>
        <v>0</v>
      </c>
      <c r="AQ60" s="29">
        <f t="shared" si="19"/>
        <v>0</v>
      </c>
    </row>
    <row r="61" spans="1:43" ht="12.75">
      <c r="A61" s="27">
        <f t="shared" si="2"/>
        <v>0</v>
      </c>
      <c r="B61" s="56">
        <f t="shared" si="3"/>
        <v>0</v>
      </c>
      <c r="C61" s="57">
        <f t="shared" si="4"/>
        <v>0</v>
      </c>
      <c r="D61" s="5">
        <v>1</v>
      </c>
      <c r="E61" s="27">
        <f t="shared" si="5"/>
        <v>0</v>
      </c>
      <c r="F61" s="5">
        <f t="shared" si="6"/>
        <v>0</v>
      </c>
      <c r="G61" s="18"/>
      <c r="H61" s="19"/>
      <c r="I61" s="19"/>
      <c r="J61" s="19"/>
      <c r="K61" s="19"/>
      <c r="L61" s="19"/>
      <c r="M61" s="19"/>
      <c r="N61" s="20"/>
      <c r="O61" s="20"/>
      <c r="P61" s="19"/>
      <c r="Q61" s="19"/>
      <c r="R61" s="19"/>
      <c r="S61" s="19"/>
      <c r="T61" s="19"/>
      <c r="U61" s="21"/>
      <c r="V61" s="19"/>
      <c r="W61" s="19"/>
      <c r="X61" s="19"/>
      <c r="Y61" s="19"/>
      <c r="Z61" s="21"/>
      <c r="AA61" s="19"/>
      <c r="AB61" s="19"/>
      <c r="AC61" s="19"/>
      <c r="AD61" s="19"/>
      <c r="AE61" s="22">
        <f t="shared" si="7"/>
      </c>
      <c r="AF61" s="23">
        <f t="shared" si="8"/>
      </c>
      <c r="AG61" s="23">
        <f t="shared" si="9"/>
      </c>
      <c r="AH61" s="5">
        <f t="shared" si="10"/>
      </c>
      <c r="AI61" s="29">
        <f t="shared" si="11"/>
        <v>0</v>
      </c>
      <c r="AJ61" s="29">
        <f t="shared" si="12"/>
        <v>0</v>
      </c>
      <c r="AK61" s="29">
        <f t="shared" si="13"/>
        <v>0</v>
      </c>
      <c r="AL61" s="29">
        <f t="shared" si="14"/>
        <v>0</v>
      </c>
      <c r="AM61" s="29">
        <f t="shared" si="15"/>
        <v>0</v>
      </c>
      <c r="AN61" s="29">
        <f t="shared" si="16"/>
        <v>0</v>
      </c>
      <c r="AO61" s="29">
        <f t="shared" si="17"/>
        <v>0</v>
      </c>
      <c r="AP61" s="29">
        <f t="shared" si="18"/>
        <v>0</v>
      </c>
      <c r="AQ61" s="29">
        <f t="shared" si="19"/>
        <v>0</v>
      </c>
    </row>
    <row r="62" spans="1:43" ht="12.75">
      <c r="A62" s="27">
        <f t="shared" si="2"/>
        <v>0</v>
      </c>
      <c r="B62" s="56">
        <f t="shared" si="3"/>
        <v>0</v>
      </c>
      <c r="C62" s="57">
        <f t="shared" si="4"/>
        <v>0</v>
      </c>
      <c r="D62" s="5">
        <v>1</v>
      </c>
      <c r="E62" s="27">
        <f t="shared" si="5"/>
        <v>0</v>
      </c>
      <c r="F62" s="5">
        <f t="shared" si="6"/>
        <v>0</v>
      </c>
      <c r="G62" s="18"/>
      <c r="H62" s="19"/>
      <c r="I62" s="19"/>
      <c r="J62" s="19"/>
      <c r="K62" s="19"/>
      <c r="L62" s="19"/>
      <c r="M62" s="19"/>
      <c r="N62" s="20"/>
      <c r="O62" s="20"/>
      <c r="P62" s="19"/>
      <c r="Q62" s="19"/>
      <c r="R62" s="19"/>
      <c r="S62" s="19"/>
      <c r="T62" s="19"/>
      <c r="U62" s="21"/>
      <c r="V62" s="19"/>
      <c r="W62" s="19"/>
      <c r="X62" s="19"/>
      <c r="Y62" s="19"/>
      <c r="Z62" s="21"/>
      <c r="AA62" s="19"/>
      <c r="AB62" s="19"/>
      <c r="AC62" s="19"/>
      <c r="AD62" s="19"/>
      <c r="AE62" s="22">
        <f t="shared" si="7"/>
      </c>
      <c r="AF62" s="23">
        <f t="shared" si="8"/>
      </c>
      <c r="AG62" s="23">
        <f t="shared" si="9"/>
      </c>
      <c r="AH62" s="5">
        <f t="shared" si="10"/>
      </c>
      <c r="AI62" s="29">
        <f t="shared" si="11"/>
        <v>0</v>
      </c>
      <c r="AJ62" s="29">
        <f t="shared" si="12"/>
        <v>0</v>
      </c>
      <c r="AK62" s="29">
        <f t="shared" si="13"/>
        <v>0</v>
      </c>
      <c r="AL62" s="29">
        <f t="shared" si="14"/>
        <v>0</v>
      </c>
      <c r="AM62" s="29">
        <f t="shared" si="15"/>
        <v>0</v>
      </c>
      <c r="AN62" s="29">
        <f t="shared" si="16"/>
        <v>0</v>
      </c>
      <c r="AO62" s="29">
        <f t="shared" si="17"/>
        <v>0</v>
      </c>
      <c r="AP62" s="29">
        <f t="shared" si="18"/>
        <v>0</v>
      </c>
      <c r="AQ62" s="29">
        <f t="shared" si="19"/>
        <v>0</v>
      </c>
    </row>
    <row r="63" spans="1:43" ht="12.75">
      <c r="A63" s="27">
        <f t="shared" si="2"/>
        <v>0</v>
      </c>
      <c r="B63" s="56">
        <f t="shared" si="3"/>
        <v>0</v>
      </c>
      <c r="C63" s="57">
        <f t="shared" si="4"/>
        <v>0</v>
      </c>
      <c r="D63" s="5">
        <v>1</v>
      </c>
      <c r="E63" s="27">
        <f t="shared" si="5"/>
        <v>0</v>
      </c>
      <c r="F63" s="5">
        <f t="shared" si="6"/>
        <v>0</v>
      </c>
      <c r="G63" s="18"/>
      <c r="H63" s="19"/>
      <c r="I63" s="19"/>
      <c r="J63" s="19"/>
      <c r="K63" s="19"/>
      <c r="L63" s="19"/>
      <c r="M63" s="19"/>
      <c r="N63" s="20"/>
      <c r="O63" s="20"/>
      <c r="P63" s="19"/>
      <c r="Q63" s="19"/>
      <c r="R63" s="19"/>
      <c r="S63" s="19"/>
      <c r="T63" s="19"/>
      <c r="U63" s="21"/>
      <c r="V63" s="19"/>
      <c r="W63" s="19"/>
      <c r="X63" s="19"/>
      <c r="Y63" s="19"/>
      <c r="Z63" s="21"/>
      <c r="AA63" s="19"/>
      <c r="AB63" s="19"/>
      <c r="AC63" s="19"/>
      <c r="AD63" s="19"/>
      <c r="AE63" s="22">
        <f t="shared" si="7"/>
      </c>
      <c r="AF63" s="23">
        <f t="shared" si="8"/>
      </c>
      <c r="AG63" s="23">
        <f t="shared" si="9"/>
      </c>
      <c r="AH63" s="5">
        <f t="shared" si="10"/>
      </c>
      <c r="AI63" s="29">
        <f t="shared" si="11"/>
        <v>0</v>
      </c>
      <c r="AJ63" s="29">
        <f t="shared" si="12"/>
        <v>0</v>
      </c>
      <c r="AK63" s="29">
        <f t="shared" si="13"/>
        <v>0</v>
      </c>
      <c r="AL63" s="29">
        <f t="shared" si="14"/>
        <v>0</v>
      </c>
      <c r="AM63" s="29">
        <f t="shared" si="15"/>
        <v>0</v>
      </c>
      <c r="AN63" s="29">
        <f t="shared" si="16"/>
        <v>0</v>
      </c>
      <c r="AO63" s="29">
        <f t="shared" si="17"/>
        <v>0</v>
      </c>
      <c r="AP63" s="29">
        <f t="shared" si="18"/>
        <v>0</v>
      </c>
      <c r="AQ63" s="29">
        <f t="shared" si="19"/>
        <v>0</v>
      </c>
    </row>
    <row r="64" spans="1:43" ht="12.75">
      <c r="A64" s="27">
        <f t="shared" si="2"/>
        <v>0</v>
      </c>
      <c r="B64" s="56">
        <f t="shared" si="3"/>
        <v>0</v>
      </c>
      <c r="C64" s="57">
        <f t="shared" si="4"/>
        <v>0</v>
      </c>
      <c r="D64" s="5">
        <v>1</v>
      </c>
      <c r="E64" s="27">
        <f t="shared" si="5"/>
        <v>0</v>
      </c>
      <c r="F64" s="5">
        <f t="shared" si="6"/>
        <v>0</v>
      </c>
      <c r="G64" s="18"/>
      <c r="H64" s="19"/>
      <c r="I64" s="19"/>
      <c r="J64" s="19"/>
      <c r="K64" s="19"/>
      <c r="L64" s="19"/>
      <c r="M64" s="19"/>
      <c r="N64" s="20"/>
      <c r="O64" s="20"/>
      <c r="P64" s="19"/>
      <c r="Q64" s="19"/>
      <c r="R64" s="19"/>
      <c r="S64" s="19"/>
      <c r="T64" s="19"/>
      <c r="U64" s="21"/>
      <c r="V64" s="19"/>
      <c r="W64" s="19"/>
      <c r="X64" s="19"/>
      <c r="Y64" s="19"/>
      <c r="Z64" s="21"/>
      <c r="AA64" s="19"/>
      <c r="AB64" s="19"/>
      <c r="AC64" s="19"/>
      <c r="AD64" s="19"/>
      <c r="AE64" s="22">
        <f t="shared" si="7"/>
      </c>
      <c r="AF64" s="23">
        <f t="shared" si="8"/>
      </c>
      <c r="AG64" s="23">
        <f t="shared" si="9"/>
      </c>
      <c r="AH64" s="5">
        <f t="shared" si="10"/>
      </c>
      <c r="AI64" s="29">
        <f t="shared" si="11"/>
        <v>0</v>
      </c>
      <c r="AJ64" s="29">
        <f t="shared" si="12"/>
        <v>0</v>
      </c>
      <c r="AK64" s="29">
        <f t="shared" si="13"/>
        <v>0</v>
      </c>
      <c r="AL64" s="29">
        <f t="shared" si="14"/>
        <v>0</v>
      </c>
      <c r="AM64" s="29">
        <f t="shared" si="15"/>
        <v>0</v>
      </c>
      <c r="AN64" s="29">
        <f t="shared" si="16"/>
        <v>0</v>
      </c>
      <c r="AO64" s="29">
        <f t="shared" si="17"/>
        <v>0</v>
      </c>
      <c r="AP64" s="29">
        <f t="shared" si="18"/>
        <v>0</v>
      </c>
      <c r="AQ64" s="29">
        <f t="shared" si="19"/>
        <v>0</v>
      </c>
    </row>
    <row r="65" spans="1:43" ht="12.75">
      <c r="A65" s="27">
        <f t="shared" si="2"/>
        <v>0</v>
      </c>
      <c r="B65" s="56">
        <f t="shared" si="3"/>
        <v>0</v>
      </c>
      <c r="C65" s="57">
        <f t="shared" si="4"/>
        <v>0</v>
      </c>
      <c r="D65" s="5">
        <v>1</v>
      </c>
      <c r="E65" s="27">
        <f t="shared" si="5"/>
        <v>0</v>
      </c>
      <c r="F65" s="5">
        <f t="shared" si="6"/>
        <v>0</v>
      </c>
      <c r="G65" s="18"/>
      <c r="H65" s="19"/>
      <c r="I65" s="19"/>
      <c r="J65" s="19"/>
      <c r="K65" s="19"/>
      <c r="L65" s="19"/>
      <c r="M65" s="19"/>
      <c r="N65" s="20"/>
      <c r="O65" s="20"/>
      <c r="P65" s="19"/>
      <c r="Q65" s="19"/>
      <c r="R65" s="19"/>
      <c r="S65" s="19"/>
      <c r="T65" s="19"/>
      <c r="U65" s="21"/>
      <c r="V65" s="19"/>
      <c r="W65" s="19"/>
      <c r="X65" s="19"/>
      <c r="Y65" s="19"/>
      <c r="Z65" s="21"/>
      <c r="AA65" s="19"/>
      <c r="AB65" s="19"/>
      <c r="AC65" s="19"/>
      <c r="AD65" s="19"/>
      <c r="AE65" s="22">
        <f t="shared" si="7"/>
      </c>
      <c r="AF65" s="23">
        <f t="shared" si="8"/>
      </c>
      <c r="AG65" s="23">
        <f t="shared" si="9"/>
      </c>
      <c r="AH65" s="5">
        <f t="shared" si="10"/>
      </c>
      <c r="AI65" s="29">
        <f t="shared" si="11"/>
        <v>0</v>
      </c>
      <c r="AJ65" s="29">
        <f t="shared" si="12"/>
        <v>0</v>
      </c>
      <c r="AK65" s="29">
        <f t="shared" si="13"/>
        <v>0</v>
      </c>
      <c r="AL65" s="29">
        <f t="shared" si="14"/>
        <v>0</v>
      </c>
      <c r="AM65" s="29">
        <f t="shared" si="15"/>
        <v>0</v>
      </c>
      <c r="AN65" s="29">
        <f t="shared" si="16"/>
        <v>0</v>
      </c>
      <c r="AO65" s="29">
        <f t="shared" si="17"/>
        <v>0</v>
      </c>
      <c r="AP65" s="29">
        <f t="shared" si="18"/>
        <v>0</v>
      </c>
      <c r="AQ65" s="29">
        <f t="shared" si="19"/>
        <v>0</v>
      </c>
    </row>
    <row r="66" spans="1:43" ht="12.75">
      <c r="A66" s="27">
        <f t="shared" si="2"/>
        <v>0</v>
      </c>
      <c r="B66" s="56">
        <f t="shared" si="3"/>
        <v>0</v>
      </c>
      <c r="C66" s="57">
        <f t="shared" si="4"/>
        <v>0</v>
      </c>
      <c r="D66" s="5">
        <v>1</v>
      </c>
      <c r="E66" s="27">
        <f t="shared" si="5"/>
        <v>0</v>
      </c>
      <c r="F66" s="5">
        <f t="shared" si="6"/>
        <v>0</v>
      </c>
      <c r="G66" s="18"/>
      <c r="H66" s="19"/>
      <c r="I66" s="19"/>
      <c r="J66" s="19"/>
      <c r="K66" s="19"/>
      <c r="L66" s="19"/>
      <c r="M66" s="19"/>
      <c r="N66" s="20"/>
      <c r="O66" s="20"/>
      <c r="P66" s="19"/>
      <c r="Q66" s="19"/>
      <c r="R66" s="19"/>
      <c r="S66" s="19"/>
      <c r="T66" s="19"/>
      <c r="U66" s="21"/>
      <c r="V66" s="19"/>
      <c r="W66" s="19"/>
      <c r="X66" s="19"/>
      <c r="Y66" s="19"/>
      <c r="Z66" s="21"/>
      <c r="AA66" s="19"/>
      <c r="AB66" s="19"/>
      <c r="AC66" s="19"/>
      <c r="AD66" s="19"/>
      <c r="AE66" s="22">
        <f t="shared" si="7"/>
      </c>
      <c r="AF66" s="23">
        <f t="shared" si="8"/>
      </c>
      <c r="AG66" s="23">
        <f t="shared" si="9"/>
      </c>
      <c r="AH66" s="5">
        <f t="shared" si="10"/>
      </c>
      <c r="AI66" s="29">
        <f t="shared" si="11"/>
        <v>0</v>
      </c>
      <c r="AJ66" s="29">
        <f t="shared" si="12"/>
        <v>0</v>
      </c>
      <c r="AK66" s="29">
        <f t="shared" si="13"/>
        <v>0</v>
      </c>
      <c r="AL66" s="29">
        <f t="shared" si="14"/>
        <v>0</v>
      </c>
      <c r="AM66" s="29">
        <f t="shared" si="15"/>
        <v>0</v>
      </c>
      <c r="AN66" s="29">
        <f t="shared" si="16"/>
        <v>0</v>
      </c>
      <c r="AO66" s="29">
        <f t="shared" si="17"/>
        <v>0</v>
      </c>
      <c r="AP66" s="29">
        <f t="shared" si="18"/>
        <v>0</v>
      </c>
      <c r="AQ66" s="29">
        <f t="shared" si="19"/>
        <v>0</v>
      </c>
    </row>
    <row r="67" spans="1:43" ht="12.75">
      <c r="A67" s="27">
        <f t="shared" si="2"/>
        <v>0</v>
      </c>
      <c r="B67" s="56">
        <f t="shared" si="3"/>
        <v>0</v>
      </c>
      <c r="C67" s="57">
        <f t="shared" si="4"/>
        <v>0</v>
      </c>
      <c r="D67" s="5">
        <v>1</v>
      </c>
      <c r="E67" s="27">
        <f t="shared" si="5"/>
        <v>0</v>
      </c>
      <c r="F67" s="5">
        <f t="shared" si="6"/>
        <v>0</v>
      </c>
      <c r="G67" s="18"/>
      <c r="H67" s="19"/>
      <c r="I67" s="19"/>
      <c r="J67" s="19"/>
      <c r="K67" s="19"/>
      <c r="L67" s="19"/>
      <c r="M67" s="19"/>
      <c r="N67" s="20"/>
      <c r="O67" s="20"/>
      <c r="P67" s="19"/>
      <c r="Q67" s="19"/>
      <c r="R67" s="19"/>
      <c r="S67" s="19"/>
      <c r="T67" s="19"/>
      <c r="U67" s="21"/>
      <c r="V67" s="19"/>
      <c r="W67" s="19"/>
      <c r="X67" s="19"/>
      <c r="Y67" s="19"/>
      <c r="Z67" s="21"/>
      <c r="AA67" s="19"/>
      <c r="AB67" s="19"/>
      <c r="AC67" s="19"/>
      <c r="AD67" s="19"/>
      <c r="AE67" s="22">
        <f t="shared" si="7"/>
      </c>
      <c r="AF67" s="23">
        <f t="shared" si="8"/>
      </c>
      <c r="AG67" s="23">
        <f t="shared" si="9"/>
      </c>
      <c r="AH67" s="5">
        <f t="shared" si="10"/>
      </c>
      <c r="AI67" s="29">
        <f t="shared" si="11"/>
        <v>0</v>
      </c>
      <c r="AJ67" s="29">
        <f t="shared" si="12"/>
        <v>0</v>
      </c>
      <c r="AK67" s="29">
        <f t="shared" si="13"/>
        <v>0</v>
      </c>
      <c r="AL67" s="29">
        <f t="shared" si="14"/>
        <v>0</v>
      </c>
      <c r="AM67" s="29">
        <f t="shared" si="15"/>
        <v>0</v>
      </c>
      <c r="AN67" s="29">
        <f t="shared" si="16"/>
        <v>0</v>
      </c>
      <c r="AO67" s="29">
        <f t="shared" si="17"/>
        <v>0</v>
      </c>
      <c r="AP67" s="29">
        <f t="shared" si="18"/>
        <v>0</v>
      </c>
      <c r="AQ67" s="29">
        <f t="shared" si="19"/>
        <v>0</v>
      </c>
    </row>
    <row r="68" spans="1:43" ht="12.75">
      <c r="A68" s="27">
        <f t="shared" si="2"/>
        <v>0</v>
      </c>
      <c r="B68" s="56">
        <f t="shared" si="3"/>
        <v>0</v>
      </c>
      <c r="C68" s="57">
        <f t="shared" si="4"/>
        <v>0</v>
      </c>
      <c r="D68" s="5">
        <v>1</v>
      </c>
      <c r="E68" s="27">
        <f t="shared" si="5"/>
        <v>0</v>
      </c>
      <c r="F68" s="5">
        <f t="shared" si="6"/>
        <v>0</v>
      </c>
      <c r="G68" s="18"/>
      <c r="H68" s="19"/>
      <c r="I68" s="19"/>
      <c r="J68" s="19"/>
      <c r="K68" s="19"/>
      <c r="L68" s="19"/>
      <c r="M68" s="19"/>
      <c r="N68" s="20"/>
      <c r="O68" s="20"/>
      <c r="P68" s="19"/>
      <c r="Q68" s="19"/>
      <c r="R68" s="19"/>
      <c r="S68" s="19"/>
      <c r="T68" s="19"/>
      <c r="U68" s="21"/>
      <c r="V68" s="19"/>
      <c r="W68" s="19"/>
      <c r="X68" s="19"/>
      <c r="Y68" s="19"/>
      <c r="Z68" s="21"/>
      <c r="AA68" s="19"/>
      <c r="AB68" s="19"/>
      <c r="AC68" s="19"/>
      <c r="AD68" s="19"/>
      <c r="AE68" s="22">
        <f t="shared" si="7"/>
      </c>
      <c r="AF68" s="23">
        <f t="shared" si="8"/>
      </c>
      <c r="AG68" s="23">
        <f t="shared" si="9"/>
      </c>
      <c r="AH68" s="5">
        <f t="shared" si="10"/>
      </c>
      <c r="AI68" s="29">
        <f t="shared" si="11"/>
        <v>0</v>
      </c>
      <c r="AJ68" s="29">
        <f t="shared" si="12"/>
        <v>0</v>
      </c>
      <c r="AK68" s="29">
        <f t="shared" si="13"/>
        <v>0</v>
      </c>
      <c r="AL68" s="29">
        <f t="shared" si="14"/>
        <v>0</v>
      </c>
      <c r="AM68" s="29">
        <f t="shared" si="15"/>
        <v>0</v>
      </c>
      <c r="AN68" s="29">
        <f t="shared" si="16"/>
        <v>0</v>
      </c>
      <c r="AO68" s="29">
        <f t="shared" si="17"/>
        <v>0</v>
      </c>
      <c r="AP68" s="29">
        <f t="shared" si="18"/>
        <v>0</v>
      </c>
      <c r="AQ68" s="29">
        <f t="shared" si="19"/>
        <v>0</v>
      </c>
    </row>
    <row r="69" spans="1:43" ht="12.75">
      <c r="A69" s="27">
        <f t="shared" si="2"/>
        <v>0</v>
      </c>
      <c r="B69" s="56">
        <f t="shared" si="3"/>
        <v>0</v>
      </c>
      <c r="C69" s="57">
        <f t="shared" si="4"/>
        <v>0</v>
      </c>
      <c r="D69" s="5">
        <v>1</v>
      </c>
      <c r="E69" s="27">
        <f t="shared" si="5"/>
        <v>0</v>
      </c>
      <c r="F69" s="5">
        <f t="shared" si="6"/>
        <v>0</v>
      </c>
      <c r="G69" s="18"/>
      <c r="H69" s="19"/>
      <c r="I69" s="19"/>
      <c r="J69" s="19"/>
      <c r="K69" s="19"/>
      <c r="L69" s="19"/>
      <c r="M69" s="19"/>
      <c r="N69" s="20"/>
      <c r="O69" s="20"/>
      <c r="P69" s="19"/>
      <c r="Q69" s="19"/>
      <c r="R69" s="19"/>
      <c r="S69" s="19"/>
      <c r="T69" s="19"/>
      <c r="U69" s="21"/>
      <c r="V69" s="19"/>
      <c r="W69" s="19"/>
      <c r="X69" s="19"/>
      <c r="Y69" s="19"/>
      <c r="Z69" s="21"/>
      <c r="AA69" s="19"/>
      <c r="AB69" s="19"/>
      <c r="AC69" s="19"/>
      <c r="AD69" s="19"/>
      <c r="AE69" s="22">
        <f t="shared" si="7"/>
      </c>
      <c r="AF69" s="23">
        <f t="shared" si="8"/>
      </c>
      <c r="AG69" s="23">
        <f t="shared" si="9"/>
      </c>
      <c r="AH69" s="5">
        <f t="shared" si="10"/>
      </c>
      <c r="AI69" s="29">
        <f t="shared" si="11"/>
        <v>0</v>
      </c>
      <c r="AJ69" s="29">
        <f t="shared" si="12"/>
        <v>0</v>
      </c>
      <c r="AK69" s="29">
        <f t="shared" si="13"/>
        <v>0</v>
      </c>
      <c r="AL69" s="29">
        <f t="shared" si="14"/>
        <v>0</v>
      </c>
      <c r="AM69" s="29">
        <f t="shared" si="15"/>
        <v>0</v>
      </c>
      <c r="AN69" s="29">
        <f t="shared" si="16"/>
        <v>0</v>
      </c>
      <c r="AO69" s="29">
        <f t="shared" si="17"/>
        <v>0</v>
      </c>
      <c r="AP69" s="29">
        <f t="shared" si="18"/>
        <v>0</v>
      </c>
      <c r="AQ69" s="29">
        <f t="shared" si="19"/>
        <v>0</v>
      </c>
    </row>
    <row r="70" spans="1:43" ht="12.75">
      <c r="A70" s="27">
        <f t="shared" si="2"/>
        <v>0</v>
      </c>
      <c r="B70" s="56">
        <f t="shared" si="3"/>
        <v>0</v>
      </c>
      <c r="C70" s="57">
        <f t="shared" si="4"/>
        <v>0</v>
      </c>
      <c r="D70" s="5">
        <v>1</v>
      </c>
      <c r="E70" s="27">
        <f t="shared" si="5"/>
        <v>0</v>
      </c>
      <c r="F70" s="5">
        <f t="shared" si="6"/>
        <v>0</v>
      </c>
      <c r="G70" s="18"/>
      <c r="H70" s="19"/>
      <c r="I70" s="19"/>
      <c r="J70" s="19"/>
      <c r="K70" s="19"/>
      <c r="L70" s="19"/>
      <c r="M70" s="19"/>
      <c r="N70" s="20"/>
      <c r="O70" s="20"/>
      <c r="P70" s="19"/>
      <c r="Q70" s="19"/>
      <c r="R70" s="19"/>
      <c r="S70" s="19"/>
      <c r="T70" s="19"/>
      <c r="U70" s="21"/>
      <c r="V70" s="19"/>
      <c r="W70" s="19"/>
      <c r="X70" s="19"/>
      <c r="Y70" s="19"/>
      <c r="Z70" s="21"/>
      <c r="AA70" s="19"/>
      <c r="AB70" s="19"/>
      <c r="AC70" s="19"/>
      <c r="AD70" s="19"/>
      <c r="AE70" s="22">
        <f t="shared" si="7"/>
      </c>
      <c r="AF70" s="23">
        <f t="shared" si="8"/>
      </c>
      <c r="AG70" s="23">
        <f t="shared" si="9"/>
      </c>
      <c r="AH70" s="5">
        <f t="shared" si="10"/>
      </c>
      <c r="AI70" s="29">
        <f t="shared" si="11"/>
        <v>0</v>
      </c>
      <c r="AJ70" s="29">
        <f t="shared" si="12"/>
        <v>0</v>
      </c>
      <c r="AK70" s="29">
        <f t="shared" si="13"/>
        <v>0</v>
      </c>
      <c r="AL70" s="29">
        <f t="shared" si="14"/>
        <v>0</v>
      </c>
      <c r="AM70" s="29">
        <f t="shared" si="15"/>
        <v>0</v>
      </c>
      <c r="AN70" s="29">
        <f t="shared" si="16"/>
        <v>0</v>
      </c>
      <c r="AO70" s="29">
        <f t="shared" si="17"/>
        <v>0</v>
      </c>
      <c r="AP70" s="29">
        <f t="shared" si="18"/>
        <v>0</v>
      </c>
      <c r="AQ70" s="29">
        <f t="shared" si="19"/>
        <v>0</v>
      </c>
    </row>
    <row r="71" spans="1:43" ht="12.75">
      <c r="A71" s="27">
        <f t="shared" si="2"/>
        <v>0</v>
      </c>
      <c r="B71" s="56">
        <f t="shared" si="3"/>
        <v>0</v>
      </c>
      <c r="C71" s="57">
        <f t="shared" si="4"/>
        <v>0</v>
      </c>
      <c r="D71" s="5">
        <v>1</v>
      </c>
      <c r="E71" s="27">
        <f t="shared" si="5"/>
        <v>0</v>
      </c>
      <c r="F71" s="5">
        <f t="shared" si="6"/>
        <v>0</v>
      </c>
      <c r="G71" s="18"/>
      <c r="H71" s="19"/>
      <c r="I71" s="19"/>
      <c r="J71" s="19"/>
      <c r="K71" s="19"/>
      <c r="L71" s="19"/>
      <c r="M71" s="19"/>
      <c r="N71" s="20"/>
      <c r="O71" s="20"/>
      <c r="P71" s="19"/>
      <c r="Q71" s="19"/>
      <c r="R71" s="19"/>
      <c r="S71" s="19"/>
      <c r="T71" s="19"/>
      <c r="U71" s="21"/>
      <c r="V71" s="19"/>
      <c r="W71" s="19"/>
      <c r="X71" s="19"/>
      <c r="Y71" s="19"/>
      <c r="Z71" s="21"/>
      <c r="AA71" s="19"/>
      <c r="AB71" s="19"/>
      <c r="AC71" s="19"/>
      <c r="AD71" s="19"/>
      <c r="AE71" s="22">
        <f t="shared" si="7"/>
      </c>
      <c r="AF71" s="23">
        <f t="shared" si="8"/>
      </c>
      <c r="AG71" s="23">
        <f t="shared" si="9"/>
      </c>
      <c r="AH71" s="5">
        <f t="shared" si="10"/>
      </c>
      <c r="AI71" s="29">
        <f t="shared" si="11"/>
        <v>0</v>
      </c>
      <c r="AJ71" s="29">
        <f t="shared" si="12"/>
        <v>0</v>
      </c>
      <c r="AK71" s="29">
        <f t="shared" si="13"/>
        <v>0</v>
      </c>
      <c r="AL71" s="29">
        <f t="shared" si="14"/>
        <v>0</v>
      </c>
      <c r="AM71" s="29">
        <f t="shared" si="15"/>
        <v>0</v>
      </c>
      <c r="AN71" s="29">
        <f t="shared" si="16"/>
        <v>0</v>
      </c>
      <c r="AO71" s="29">
        <f t="shared" si="17"/>
        <v>0</v>
      </c>
      <c r="AP71" s="29">
        <f t="shared" si="18"/>
        <v>0</v>
      </c>
      <c r="AQ71" s="29">
        <f t="shared" si="19"/>
        <v>0</v>
      </c>
    </row>
    <row r="72" spans="1:43" ht="12.75">
      <c r="A72" s="27">
        <f t="shared" si="2"/>
        <v>0</v>
      </c>
      <c r="B72" s="56">
        <f t="shared" si="3"/>
        <v>0</v>
      </c>
      <c r="C72" s="57">
        <f t="shared" si="4"/>
        <v>0</v>
      </c>
      <c r="D72" s="5">
        <v>1</v>
      </c>
      <c r="E72" s="27">
        <f t="shared" si="5"/>
        <v>0</v>
      </c>
      <c r="F72" s="5">
        <f t="shared" si="6"/>
        <v>0</v>
      </c>
      <c r="G72" s="18"/>
      <c r="H72" s="19"/>
      <c r="I72" s="19"/>
      <c r="J72" s="19"/>
      <c r="K72" s="19"/>
      <c r="L72" s="19"/>
      <c r="M72" s="19"/>
      <c r="N72" s="20"/>
      <c r="O72" s="20"/>
      <c r="P72" s="19"/>
      <c r="Q72" s="19"/>
      <c r="R72" s="19"/>
      <c r="S72" s="19"/>
      <c r="T72" s="19"/>
      <c r="U72" s="21"/>
      <c r="V72" s="19"/>
      <c r="W72" s="19"/>
      <c r="X72" s="19"/>
      <c r="Y72" s="19"/>
      <c r="Z72" s="21"/>
      <c r="AA72" s="19"/>
      <c r="AB72" s="19"/>
      <c r="AC72" s="19"/>
      <c r="AD72" s="19"/>
      <c r="AE72" s="22">
        <f t="shared" si="7"/>
      </c>
      <c r="AF72" s="23">
        <f t="shared" si="8"/>
      </c>
      <c r="AG72" s="23">
        <f t="shared" si="9"/>
      </c>
      <c r="AH72" s="5">
        <f t="shared" si="10"/>
      </c>
      <c r="AI72" s="29">
        <f t="shared" si="11"/>
        <v>0</v>
      </c>
      <c r="AJ72" s="29">
        <f t="shared" si="12"/>
        <v>0</v>
      </c>
      <c r="AK72" s="29">
        <f t="shared" si="13"/>
        <v>0</v>
      </c>
      <c r="AL72" s="29">
        <f t="shared" si="14"/>
        <v>0</v>
      </c>
      <c r="AM72" s="29">
        <f t="shared" si="15"/>
        <v>0</v>
      </c>
      <c r="AN72" s="29">
        <f t="shared" si="16"/>
        <v>0</v>
      </c>
      <c r="AO72" s="29">
        <f t="shared" si="17"/>
        <v>0</v>
      </c>
      <c r="AP72" s="29">
        <f t="shared" si="18"/>
        <v>0</v>
      </c>
      <c r="AQ72" s="29">
        <f t="shared" si="19"/>
        <v>0</v>
      </c>
    </row>
    <row r="73" spans="1:43" ht="12.75">
      <c r="A73" s="27">
        <f t="shared" si="2"/>
        <v>0</v>
      </c>
      <c r="B73" s="56">
        <f t="shared" si="3"/>
        <v>0</v>
      </c>
      <c r="C73" s="57">
        <f t="shared" si="4"/>
        <v>0</v>
      </c>
      <c r="D73" s="5">
        <v>1</v>
      </c>
      <c r="E73" s="27">
        <f t="shared" si="5"/>
        <v>0</v>
      </c>
      <c r="F73" s="5">
        <f t="shared" si="6"/>
        <v>0</v>
      </c>
      <c r="G73" s="18"/>
      <c r="H73" s="19"/>
      <c r="I73" s="19"/>
      <c r="J73" s="19"/>
      <c r="K73" s="19"/>
      <c r="L73" s="19"/>
      <c r="M73" s="19"/>
      <c r="N73" s="20"/>
      <c r="O73" s="20"/>
      <c r="P73" s="19"/>
      <c r="Q73" s="19"/>
      <c r="R73" s="19"/>
      <c r="S73" s="19"/>
      <c r="T73" s="19"/>
      <c r="U73" s="21"/>
      <c r="V73" s="19"/>
      <c r="W73" s="19"/>
      <c r="X73" s="19"/>
      <c r="Y73" s="19"/>
      <c r="Z73" s="21"/>
      <c r="AA73" s="19"/>
      <c r="AB73" s="19"/>
      <c r="AC73" s="19"/>
      <c r="AD73" s="19"/>
      <c r="AE73" s="22">
        <f t="shared" si="7"/>
      </c>
      <c r="AF73" s="23">
        <f t="shared" si="8"/>
      </c>
      <c r="AG73" s="23">
        <f t="shared" si="9"/>
      </c>
      <c r="AH73" s="5">
        <f t="shared" si="10"/>
      </c>
      <c r="AI73" s="29">
        <f t="shared" si="11"/>
        <v>0</v>
      </c>
      <c r="AJ73" s="29">
        <f t="shared" si="12"/>
        <v>0</v>
      </c>
      <c r="AK73" s="29">
        <f t="shared" si="13"/>
        <v>0</v>
      </c>
      <c r="AL73" s="29">
        <f t="shared" si="14"/>
        <v>0</v>
      </c>
      <c r="AM73" s="29">
        <f t="shared" si="15"/>
        <v>0</v>
      </c>
      <c r="AN73" s="29">
        <f t="shared" si="16"/>
        <v>0</v>
      </c>
      <c r="AO73" s="29">
        <f t="shared" si="17"/>
        <v>0</v>
      </c>
      <c r="AP73" s="29">
        <f t="shared" si="18"/>
        <v>0</v>
      </c>
      <c r="AQ73" s="29">
        <f t="shared" si="19"/>
        <v>0</v>
      </c>
    </row>
    <row r="74" spans="1:43" ht="12.75">
      <c r="A74" s="27">
        <f t="shared" si="2"/>
        <v>0</v>
      </c>
      <c r="B74" s="56">
        <f t="shared" si="3"/>
        <v>0</v>
      </c>
      <c r="C74" s="57">
        <f t="shared" si="4"/>
        <v>0</v>
      </c>
      <c r="D74" s="5">
        <v>1</v>
      </c>
      <c r="E74" s="27">
        <f t="shared" si="5"/>
        <v>0</v>
      </c>
      <c r="F74" s="5">
        <f t="shared" si="6"/>
        <v>0</v>
      </c>
      <c r="G74" s="18"/>
      <c r="H74" s="19"/>
      <c r="I74" s="19"/>
      <c r="J74" s="19"/>
      <c r="K74" s="19"/>
      <c r="L74" s="19"/>
      <c r="M74" s="19"/>
      <c r="N74" s="20"/>
      <c r="O74" s="20"/>
      <c r="P74" s="19"/>
      <c r="Q74" s="19"/>
      <c r="R74" s="19"/>
      <c r="S74" s="19"/>
      <c r="T74" s="19"/>
      <c r="U74" s="21"/>
      <c r="V74" s="19"/>
      <c r="W74" s="19"/>
      <c r="X74" s="19"/>
      <c r="Y74" s="19"/>
      <c r="Z74" s="21"/>
      <c r="AA74" s="19"/>
      <c r="AB74" s="19"/>
      <c r="AC74" s="19"/>
      <c r="AD74" s="19"/>
      <c r="AE74" s="22">
        <f t="shared" si="7"/>
      </c>
      <c r="AF74" s="23">
        <f t="shared" si="8"/>
      </c>
      <c r="AG74" s="23">
        <f t="shared" si="9"/>
      </c>
      <c r="AH74" s="5">
        <f t="shared" si="10"/>
      </c>
      <c r="AI74" s="29">
        <f t="shared" si="11"/>
        <v>0</v>
      </c>
      <c r="AJ74" s="29">
        <f t="shared" si="12"/>
        <v>0</v>
      </c>
      <c r="AK74" s="29">
        <f t="shared" si="13"/>
        <v>0</v>
      </c>
      <c r="AL74" s="29">
        <f t="shared" si="14"/>
        <v>0</v>
      </c>
      <c r="AM74" s="29">
        <f t="shared" si="15"/>
        <v>0</v>
      </c>
      <c r="AN74" s="29">
        <f t="shared" si="16"/>
        <v>0</v>
      </c>
      <c r="AO74" s="29">
        <f t="shared" si="17"/>
        <v>0</v>
      </c>
      <c r="AP74" s="29">
        <f t="shared" si="18"/>
        <v>0</v>
      </c>
      <c r="AQ74" s="29">
        <f t="shared" si="19"/>
        <v>0</v>
      </c>
    </row>
    <row r="75" spans="1:43" ht="12.75">
      <c r="A75" s="27">
        <f t="shared" si="2"/>
        <v>0</v>
      </c>
      <c r="B75" s="56">
        <f t="shared" si="3"/>
        <v>0</v>
      </c>
      <c r="C75" s="57">
        <f t="shared" si="4"/>
        <v>0</v>
      </c>
      <c r="D75" s="5">
        <v>1</v>
      </c>
      <c r="E75" s="27">
        <f t="shared" si="5"/>
        <v>0</v>
      </c>
      <c r="F75" s="5">
        <f t="shared" si="6"/>
        <v>0</v>
      </c>
      <c r="G75" s="18"/>
      <c r="H75" s="19"/>
      <c r="I75" s="19"/>
      <c r="J75" s="19"/>
      <c r="K75" s="19"/>
      <c r="L75" s="19"/>
      <c r="M75" s="19"/>
      <c r="N75" s="20"/>
      <c r="O75" s="20"/>
      <c r="P75" s="19"/>
      <c r="Q75" s="19"/>
      <c r="R75" s="19"/>
      <c r="S75" s="19"/>
      <c r="T75" s="19"/>
      <c r="U75" s="21"/>
      <c r="V75" s="19"/>
      <c r="W75" s="19"/>
      <c r="X75" s="19"/>
      <c r="Y75" s="19"/>
      <c r="Z75" s="21"/>
      <c r="AA75" s="19"/>
      <c r="AB75" s="19"/>
      <c r="AC75" s="19"/>
      <c r="AD75" s="19"/>
      <c r="AE75" s="22">
        <f t="shared" si="7"/>
      </c>
      <c r="AF75" s="23">
        <f t="shared" si="8"/>
      </c>
      <c r="AG75" s="23">
        <f t="shared" si="9"/>
      </c>
      <c r="AH75" s="5">
        <f t="shared" si="10"/>
      </c>
      <c r="AI75" s="29">
        <f t="shared" si="11"/>
        <v>0</v>
      </c>
      <c r="AJ75" s="29">
        <f t="shared" si="12"/>
        <v>0</v>
      </c>
      <c r="AK75" s="29">
        <f t="shared" si="13"/>
        <v>0</v>
      </c>
      <c r="AL75" s="29">
        <f t="shared" si="14"/>
        <v>0</v>
      </c>
      <c r="AM75" s="29">
        <f t="shared" si="15"/>
        <v>0</v>
      </c>
      <c r="AN75" s="29">
        <f t="shared" si="16"/>
        <v>0</v>
      </c>
      <c r="AO75" s="29">
        <f t="shared" si="17"/>
        <v>0</v>
      </c>
      <c r="AP75" s="29">
        <f t="shared" si="18"/>
        <v>0</v>
      </c>
      <c r="AQ75" s="29">
        <f t="shared" si="19"/>
        <v>0</v>
      </c>
    </row>
    <row r="76" spans="1:43" ht="12.75">
      <c r="A76" s="27">
        <f t="shared" si="2"/>
        <v>0</v>
      </c>
      <c r="B76" s="56">
        <f t="shared" si="3"/>
        <v>0</v>
      </c>
      <c r="C76" s="57">
        <f t="shared" si="4"/>
        <v>0</v>
      </c>
      <c r="D76" s="5">
        <v>1</v>
      </c>
      <c r="E76" s="27">
        <f t="shared" si="5"/>
        <v>0</v>
      </c>
      <c r="F76" s="5">
        <f t="shared" si="6"/>
        <v>0</v>
      </c>
      <c r="G76" s="18"/>
      <c r="H76" s="19"/>
      <c r="I76" s="19"/>
      <c r="J76" s="19"/>
      <c r="K76" s="19"/>
      <c r="L76" s="19"/>
      <c r="M76" s="19"/>
      <c r="N76" s="20"/>
      <c r="O76" s="20"/>
      <c r="P76" s="19"/>
      <c r="Q76" s="19"/>
      <c r="R76" s="19"/>
      <c r="S76" s="19"/>
      <c r="T76" s="19"/>
      <c r="U76" s="21"/>
      <c r="V76" s="19"/>
      <c r="W76" s="19"/>
      <c r="X76" s="19"/>
      <c r="Y76" s="19"/>
      <c r="Z76" s="21"/>
      <c r="AA76" s="19"/>
      <c r="AB76" s="19"/>
      <c r="AC76" s="19"/>
      <c r="AD76" s="19"/>
      <c r="AE76" s="22">
        <f t="shared" si="7"/>
      </c>
      <c r="AF76" s="23">
        <f t="shared" si="8"/>
      </c>
      <c r="AG76" s="23">
        <f t="shared" si="9"/>
      </c>
      <c r="AH76" s="5">
        <f t="shared" si="10"/>
      </c>
      <c r="AI76" s="29">
        <f t="shared" si="11"/>
        <v>0</v>
      </c>
      <c r="AJ76" s="29">
        <f t="shared" si="12"/>
        <v>0</v>
      </c>
      <c r="AK76" s="29">
        <f t="shared" si="13"/>
        <v>0</v>
      </c>
      <c r="AL76" s="29">
        <f t="shared" si="14"/>
        <v>0</v>
      </c>
      <c r="AM76" s="29">
        <f t="shared" si="15"/>
        <v>0</v>
      </c>
      <c r="AN76" s="29">
        <f t="shared" si="16"/>
        <v>0</v>
      </c>
      <c r="AO76" s="29">
        <f t="shared" si="17"/>
        <v>0</v>
      </c>
      <c r="AP76" s="29">
        <f t="shared" si="18"/>
        <v>0</v>
      </c>
      <c r="AQ76" s="29">
        <f t="shared" si="19"/>
        <v>0</v>
      </c>
    </row>
    <row r="77" spans="1:43" ht="12.75">
      <c r="A77" s="27">
        <f t="shared" si="2"/>
        <v>0</v>
      </c>
      <c r="B77" s="56">
        <f t="shared" si="3"/>
        <v>0</v>
      </c>
      <c r="C77" s="57">
        <f t="shared" si="4"/>
        <v>0</v>
      </c>
      <c r="D77" s="5">
        <v>1</v>
      </c>
      <c r="E77" s="27">
        <f t="shared" si="5"/>
        <v>0</v>
      </c>
      <c r="F77" s="5">
        <f t="shared" si="6"/>
        <v>0</v>
      </c>
      <c r="G77" s="18"/>
      <c r="H77" s="19"/>
      <c r="I77" s="19"/>
      <c r="J77" s="19"/>
      <c r="K77" s="19"/>
      <c r="L77" s="19"/>
      <c r="M77" s="19"/>
      <c r="N77" s="20"/>
      <c r="O77" s="20"/>
      <c r="P77" s="19"/>
      <c r="Q77" s="19"/>
      <c r="R77" s="19"/>
      <c r="S77" s="19"/>
      <c r="T77" s="19"/>
      <c r="U77" s="21"/>
      <c r="V77" s="19"/>
      <c r="W77" s="19"/>
      <c r="X77" s="19"/>
      <c r="Y77" s="19"/>
      <c r="Z77" s="21"/>
      <c r="AA77" s="19"/>
      <c r="AB77" s="19"/>
      <c r="AC77" s="19"/>
      <c r="AD77" s="19"/>
      <c r="AE77" s="22">
        <f t="shared" si="7"/>
      </c>
      <c r="AF77" s="23">
        <f t="shared" si="8"/>
      </c>
      <c r="AG77" s="23">
        <f t="shared" si="9"/>
      </c>
      <c r="AH77" s="5">
        <f t="shared" si="10"/>
      </c>
      <c r="AI77" s="29">
        <f t="shared" si="11"/>
        <v>0</v>
      </c>
      <c r="AJ77" s="29">
        <f t="shared" si="12"/>
        <v>0</v>
      </c>
      <c r="AK77" s="29">
        <f t="shared" si="13"/>
        <v>0</v>
      </c>
      <c r="AL77" s="29">
        <f t="shared" si="14"/>
        <v>0</v>
      </c>
      <c r="AM77" s="29">
        <f t="shared" si="15"/>
        <v>0</v>
      </c>
      <c r="AN77" s="29">
        <f t="shared" si="16"/>
        <v>0</v>
      </c>
      <c r="AO77" s="29">
        <f t="shared" si="17"/>
        <v>0</v>
      </c>
      <c r="AP77" s="29">
        <f t="shared" si="18"/>
        <v>0</v>
      </c>
      <c r="AQ77" s="29">
        <f t="shared" si="19"/>
        <v>0</v>
      </c>
    </row>
    <row r="78" spans="1:43" ht="12.75">
      <c r="A78" s="27">
        <f t="shared" si="2"/>
        <v>0</v>
      </c>
      <c r="B78" s="56">
        <f t="shared" si="3"/>
        <v>0</v>
      </c>
      <c r="C78" s="57">
        <f t="shared" si="4"/>
        <v>0</v>
      </c>
      <c r="D78" s="5">
        <v>1</v>
      </c>
      <c r="E78" s="27">
        <f t="shared" si="5"/>
        <v>0</v>
      </c>
      <c r="F78" s="5">
        <f t="shared" si="6"/>
        <v>0</v>
      </c>
      <c r="G78" s="18"/>
      <c r="H78" s="19"/>
      <c r="I78" s="19"/>
      <c r="J78" s="19"/>
      <c r="K78" s="19"/>
      <c r="L78" s="19"/>
      <c r="M78" s="19"/>
      <c r="N78" s="20"/>
      <c r="O78" s="20"/>
      <c r="P78" s="19"/>
      <c r="Q78" s="19"/>
      <c r="R78" s="19"/>
      <c r="S78" s="19"/>
      <c r="T78" s="19"/>
      <c r="U78" s="21"/>
      <c r="V78" s="19"/>
      <c r="W78" s="19"/>
      <c r="X78" s="19"/>
      <c r="Y78" s="19"/>
      <c r="Z78" s="21"/>
      <c r="AA78" s="19"/>
      <c r="AB78" s="19"/>
      <c r="AC78" s="19"/>
      <c r="AD78" s="19"/>
      <c r="AE78" s="22">
        <f t="shared" si="7"/>
      </c>
      <c r="AF78" s="23">
        <f t="shared" si="8"/>
      </c>
      <c r="AG78" s="23">
        <f t="shared" si="9"/>
      </c>
      <c r="AH78" s="5">
        <f t="shared" si="10"/>
      </c>
      <c r="AI78" s="29">
        <f t="shared" si="11"/>
        <v>0</v>
      </c>
      <c r="AJ78" s="29">
        <f t="shared" si="12"/>
        <v>0</v>
      </c>
      <c r="AK78" s="29">
        <f t="shared" si="13"/>
        <v>0</v>
      </c>
      <c r="AL78" s="29">
        <f t="shared" si="14"/>
        <v>0</v>
      </c>
      <c r="AM78" s="29">
        <f t="shared" si="15"/>
        <v>0</v>
      </c>
      <c r="AN78" s="29">
        <f t="shared" si="16"/>
        <v>0</v>
      </c>
      <c r="AO78" s="29">
        <f t="shared" si="17"/>
        <v>0</v>
      </c>
      <c r="AP78" s="29">
        <f t="shared" si="18"/>
        <v>0</v>
      </c>
      <c r="AQ78" s="29">
        <f t="shared" si="19"/>
        <v>0</v>
      </c>
    </row>
    <row r="79" spans="1:43" ht="12.75">
      <c r="A79" s="27">
        <f t="shared" si="2"/>
        <v>0</v>
      </c>
      <c r="B79" s="56">
        <f t="shared" si="3"/>
        <v>0</v>
      </c>
      <c r="C79" s="57">
        <f t="shared" si="4"/>
        <v>0</v>
      </c>
      <c r="D79" s="5">
        <v>1</v>
      </c>
      <c r="E79" s="27">
        <f t="shared" si="5"/>
        <v>0</v>
      </c>
      <c r="F79" s="5">
        <f t="shared" si="6"/>
        <v>0</v>
      </c>
      <c r="G79" s="18"/>
      <c r="H79" s="19"/>
      <c r="I79" s="19"/>
      <c r="J79" s="19"/>
      <c r="K79" s="19"/>
      <c r="L79" s="19"/>
      <c r="M79" s="19"/>
      <c r="N79" s="20"/>
      <c r="O79" s="20"/>
      <c r="P79" s="19"/>
      <c r="Q79" s="19"/>
      <c r="R79" s="19"/>
      <c r="S79" s="19"/>
      <c r="T79" s="19"/>
      <c r="U79" s="21"/>
      <c r="V79" s="19"/>
      <c r="W79" s="19"/>
      <c r="X79" s="19"/>
      <c r="Y79" s="19"/>
      <c r="Z79" s="21"/>
      <c r="AA79" s="19"/>
      <c r="AB79" s="19"/>
      <c r="AC79" s="19"/>
      <c r="AD79" s="19"/>
      <c r="AE79" s="22">
        <f t="shared" si="7"/>
      </c>
      <c r="AF79" s="23">
        <f t="shared" si="8"/>
      </c>
      <c r="AG79" s="23">
        <f t="shared" si="9"/>
      </c>
      <c r="AH79" s="5">
        <f t="shared" si="10"/>
      </c>
      <c r="AI79" s="29">
        <f t="shared" si="11"/>
        <v>0</v>
      </c>
      <c r="AJ79" s="29">
        <f t="shared" si="12"/>
        <v>0</v>
      </c>
      <c r="AK79" s="29">
        <f t="shared" si="13"/>
        <v>0</v>
      </c>
      <c r="AL79" s="29">
        <f t="shared" si="14"/>
        <v>0</v>
      </c>
      <c r="AM79" s="29">
        <f t="shared" si="15"/>
        <v>0</v>
      </c>
      <c r="AN79" s="29">
        <f t="shared" si="16"/>
        <v>0</v>
      </c>
      <c r="AO79" s="29">
        <f t="shared" si="17"/>
        <v>0</v>
      </c>
      <c r="AP79" s="29">
        <f t="shared" si="18"/>
        <v>0</v>
      </c>
      <c r="AQ79" s="29">
        <f t="shared" si="19"/>
        <v>0</v>
      </c>
    </row>
    <row r="80" spans="1:43" ht="12.75">
      <c r="A80" s="27">
        <f t="shared" si="2"/>
        <v>0</v>
      </c>
      <c r="B80" s="56">
        <f t="shared" si="3"/>
        <v>0</v>
      </c>
      <c r="C80" s="57">
        <f t="shared" si="4"/>
        <v>0</v>
      </c>
      <c r="D80" s="5">
        <v>1</v>
      </c>
      <c r="E80" s="27">
        <f t="shared" si="5"/>
        <v>0</v>
      </c>
      <c r="F80" s="5">
        <f t="shared" si="6"/>
        <v>0</v>
      </c>
      <c r="G80" s="18"/>
      <c r="H80" s="19"/>
      <c r="I80" s="19"/>
      <c r="J80" s="19"/>
      <c r="K80" s="19"/>
      <c r="L80" s="19"/>
      <c r="M80" s="19"/>
      <c r="N80" s="20"/>
      <c r="O80" s="20"/>
      <c r="P80" s="19"/>
      <c r="Q80" s="19"/>
      <c r="R80" s="19"/>
      <c r="S80" s="19"/>
      <c r="T80" s="19"/>
      <c r="U80" s="21"/>
      <c r="V80" s="19"/>
      <c r="W80" s="19"/>
      <c r="X80" s="19"/>
      <c r="Y80" s="19"/>
      <c r="Z80" s="21"/>
      <c r="AA80" s="19"/>
      <c r="AB80" s="19"/>
      <c r="AC80" s="19"/>
      <c r="AD80" s="19"/>
      <c r="AE80" s="22">
        <f t="shared" si="7"/>
      </c>
      <c r="AF80" s="23">
        <f t="shared" si="8"/>
      </c>
      <c r="AG80" s="23">
        <f t="shared" si="9"/>
      </c>
      <c r="AH80" s="5">
        <f t="shared" si="10"/>
      </c>
      <c r="AI80" s="29">
        <f t="shared" si="11"/>
        <v>0</v>
      </c>
      <c r="AJ80" s="29">
        <f t="shared" si="12"/>
        <v>0</v>
      </c>
      <c r="AK80" s="29">
        <f t="shared" si="13"/>
        <v>0</v>
      </c>
      <c r="AL80" s="29">
        <f t="shared" si="14"/>
        <v>0</v>
      </c>
      <c r="AM80" s="29">
        <f t="shared" si="15"/>
        <v>0</v>
      </c>
      <c r="AN80" s="29">
        <f t="shared" si="16"/>
        <v>0</v>
      </c>
      <c r="AO80" s="29">
        <f t="shared" si="17"/>
        <v>0</v>
      </c>
      <c r="AP80" s="29">
        <f t="shared" si="18"/>
        <v>0</v>
      </c>
      <c r="AQ80" s="29">
        <f t="shared" si="19"/>
        <v>0</v>
      </c>
    </row>
    <row r="81" spans="1:43" ht="12.75">
      <c r="A81" s="27">
        <f t="shared" si="2"/>
        <v>0</v>
      </c>
      <c r="B81" s="56">
        <f t="shared" si="3"/>
        <v>0</v>
      </c>
      <c r="C81" s="57">
        <f t="shared" si="4"/>
        <v>0</v>
      </c>
      <c r="D81" s="5">
        <v>1</v>
      </c>
      <c r="E81" s="27">
        <f t="shared" si="5"/>
        <v>0</v>
      </c>
      <c r="F81" s="5">
        <f t="shared" si="6"/>
        <v>0</v>
      </c>
      <c r="G81" s="18"/>
      <c r="H81" s="19"/>
      <c r="I81" s="19"/>
      <c r="J81" s="19"/>
      <c r="K81" s="19"/>
      <c r="L81" s="19"/>
      <c r="M81" s="19"/>
      <c r="N81" s="20"/>
      <c r="O81" s="20"/>
      <c r="P81" s="19"/>
      <c r="Q81" s="19"/>
      <c r="R81" s="19"/>
      <c r="S81" s="19"/>
      <c r="T81" s="19"/>
      <c r="U81" s="21"/>
      <c r="V81" s="19"/>
      <c r="W81" s="19"/>
      <c r="X81" s="19"/>
      <c r="Y81" s="19"/>
      <c r="Z81" s="21"/>
      <c r="AA81" s="19"/>
      <c r="AB81" s="19"/>
      <c r="AC81" s="19"/>
      <c r="AD81" s="19"/>
      <c r="AE81" s="22">
        <f t="shared" si="7"/>
      </c>
      <c r="AF81" s="23">
        <f t="shared" si="8"/>
      </c>
      <c r="AG81" s="23">
        <f t="shared" si="9"/>
      </c>
      <c r="AH81" s="5">
        <f t="shared" si="10"/>
      </c>
      <c r="AI81" s="29">
        <f t="shared" si="11"/>
        <v>0</v>
      </c>
      <c r="AJ81" s="29">
        <f t="shared" si="12"/>
        <v>0</v>
      </c>
      <c r="AK81" s="29">
        <f t="shared" si="13"/>
        <v>0</v>
      </c>
      <c r="AL81" s="29">
        <f t="shared" si="14"/>
        <v>0</v>
      </c>
      <c r="AM81" s="29">
        <f t="shared" si="15"/>
        <v>0</v>
      </c>
      <c r="AN81" s="29">
        <f t="shared" si="16"/>
        <v>0</v>
      </c>
      <c r="AO81" s="29">
        <f t="shared" si="17"/>
        <v>0</v>
      </c>
      <c r="AP81" s="29">
        <f t="shared" si="18"/>
        <v>0</v>
      </c>
      <c r="AQ81" s="29">
        <f t="shared" si="19"/>
        <v>0</v>
      </c>
    </row>
    <row r="82" spans="1:43" ht="12.75">
      <c r="A82" s="27">
        <f t="shared" si="2"/>
        <v>0</v>
      </c>
      <c r="B82" s="56">
        <f t="shared" si="3"/>
        <v>0</v>
      </c>
      <c r="C82" s="57">
        <f t="shared" si="4"/>
        <v>0</v>
      </c>
      <c r="D82" s="5">
        <v>1</v>
      </c>
      <c r="E82" s="27">
        <f t="shared" si="5"/>
        <v>0</v>
      </c>
      <c r="F82" s="5">
        <f t="shared" si="6"/>
        <v>0</v>
      </c>
      <c r="G82" s="18"/>
      <c r="H82" s="19"/>
      <c r="I82" s="19"/>
      <c r="J82" s="19"/>
      <c r="K82" s="19"/>
      <c r="L82" s="19"/>
      <c r="M82" s="19"/>
      <c r="N82" s="20"/>
      <c r="O82" s="20"/>
      <c r="P82" s="19"/>
      <c r="Q82" s="19"/>
      <c r="R82" s="19"/>
      <c r="S82" s="19"/>
      <c r="T82" s="19"/>
      <c r="U82" s="21"/>
      <c r="V82" s="19"/>
      <c r="W82" s="19"/>
      <c r="X82" s="19"/>
      <c r="Y82" s="19"/>
      <c r="Z82" s="21"/>
      <c r="AA82" s="19"/>
      <c r="AB82" s="19"/>
      <c r="AC82" s="19"/>
      <c r="AD82" s="19"/>
      <c r="AE82" s="22">
        <f t="shared" si="7"/>
      </c>
      <c r="AF82" s="23">
        <f t="shared" si="8"/>
      </c>
      <c r="AG82" s="23">
        <f t="shared" si="9"/>
      </c>
      <c r="AH82" s="5">
        <f t="shared" si="10"/>
      </c>
      <c r="AI82" s="29">
        <f t="shared" si="11"/>
        <v>0</v>
      </c>
      <c r="AJ82" s="29">
        <f t="shared" si="12"/>
        <v>0</v>
      </c>
      <c r="AK82" s="29">
        <f t="shared" si="13"/>
        <v>0</v>
      </c>
      <c r="AL82" s="29">
        <f t="shared" si="14"/>
        <v>0</v>
      </c>
      <c r="AM82" s="29">
        <f t="shared" si="15"/>
        <v>0</v>
      </c>
      <c r="AN82" s="29">
        <f t="shared" si="16"/>
        <v>0</v>
      </c>
      <c r="AO82" s="29">
        <f t="shared" si="17"/>
        <v>0</v>
      </c>
      <c r="AP82" s="29">
        <f t="shared" si="18"/>
        <v>0</v>
      </c>
      <c r="AQ82" s="29">
        <f t="shared" si="19"/>
        <v>0</v>
      </c>
    </row>
    <row r="83" spans="1:43" ht="12.75">
      <c r="A83" s="27">
        <f t="shared" si="2"/>
        <v>0</v>
      </c>
      <c r="B83" s="56">
        <f t="shared" si="3"/>
        <v>0</v>
      </c>
      <c r="C83" s="57">
        <f t="shared" si="4"/>
        <v>0</v>
      </c>
      <c r="D83" s="5">
        <v>1</v>
      </c>
      <c r="E83" s="27">
        <f t="shared" si="5"/>
        <v>0</v>
      </c>
      <c r="F83" s="5">
        <f t="shared" si="6"/>
        <v>0</v>
      </c>
      <c r="G83" s="18"/>
      <c r="H83" s="19"/>
      <c r="I83" s="19"/>
      <c r="J83" s="19"/>
      <c r="K83" s="19"/>
      <c r="L83" s="19"/>
      <c r="M83" s="19"/>
      <c r="N83" s="20"/>
      <c r="O83" s="20"/>
      <c r="P83" s="19"/>
      <c r="Q83" s="19"/>
      <c r="R83" s="19"/>
      <c r="S83" s="19"/>
      <c r="T83" s="19"/>
      <c r="U83" s="21"/>
      <c r="V83" s="19"/>
      <c r="W83" s="19"/>
      <c r="X83" s="19"/>
      <c r="Y83" s="19"/>
      <c r="Z83" s="21"/>
      <c r="AA83" s="19"/>
      <c r="AB83" s="19"/>
      <c r="AC83" s="19"/>
      <c r="AD83" s="19"/>
      <c r="AE83" s="22">
        <f t="shared" si="7"/>
      </c>
      <c r="AF83" s="23">
        <f t="shared" si="8"/>
      </c>
      <c r="AG83" s="23">
        <f t="shared" si="9"/>
      </c>
      <c r="AH83" s="5">
        <f t="shared" si="10"/>
      </c>
      <c r="AI83" s="29">
        <f t="shared" si="11"/>
        <v>0</v>
      </c>
      <c r="AJ83" s="29">
        <f t="shared" si="12"/>
        <v>0</v>
      </c>
      <c r="AK83" s="29">
        <f t="shared" si="13"/>
        <v>0</v>
      </c>
      <c r="AL83" s="29">
        <f t="shared" si="14"/>
        <v>0</v>
      </c>
      <c r="AM83" s="29">
        <f t="shared" si="15"/>
        <v>0</v>
      </c>
      <c r="AN83" s="29">
        <f t="shared" si="16"/>
        <v>0</v>
      </c>
      <c r="AO83" s="29">
        <f t="shared" si="17"/>
        <v>0</v>
      </c>
      <c r="AP83" s="29">
        <f t="shared" si="18"/>
        <v>0</v>
      </c>
      <c r="AQ83" s="29">
        <f t="shared" si="19"/>
        <v>0</v>
      </c>
    </row>
    <row r="84" spans="1:43" ht="12.75">
      <c r="A84" s="27">
        <f t="shared" si="2"/>
        <v>0</v>
      </c>
      <c r="B84" s="56">
        <f t="shared" si="3"/>
        <v>0</v>
      </c>
      <c r="C84" s="57">
        <f t="shared" si="4"/>
        <v>0</v>
      </c>
      <c r="D84" s="5">
        <v>1</v>
      </c>
      <c r="E84" s="27">
        <f t="shared" si="5"/>
        <v>0</v>
      </c>
      <c r="F84" s="5">
        <f t="shared" si="6"/>
        <v>0</v>
      </c>
      <c r="G84" s="18"/>
      <c r="H84" s="19"/>
      <c r="I84" s="19"/>
      <c r="J84" s="19"/>
      <c r="K84" s="19"/>
      <c r="L84" s="19"/>
      <c r="M84" s="19"/>
      <c r="N84" s="20"/>
      <c r="O84" s="20"/>
      <c r="P84" s="19"/>
      <c r="Q84" s="19"/>
      <c r="R84" s="19"/>
      <c r="S84" s="19"/>
      <c r="T84" s="19"/>
      <c r="U84" s="21"/>
      <c r="V84" s="19"/>
      <c r="W84" s="19"/>
      <c r="X84" s="19"/>
      <c r="Y84" s="19"/>
      <c r="Z84" s="21"/>
      <c r="AA84" s="19"/>
      <c r="AB84" s="19"/>
      <c r="AC84" s="19"/>
      <c r="AD84" s="19"/>
      <c r="AE84" s="22">
        <f t="shared" si="7"/>
      </c>
      <c r="AF84" s="23">
        <f t="shared" si="8"/>
      </c>
      <c r="AG84" s="23">
        <f t="shared" si="9"/>
      </c>
      <c r="AH84" s="5">
        <f t="shared" si="10"/>
      </c>
      <c r="AI84" s="29">
        <f t="shared" si="11"/>
        <v>0</v>
      </c>
      <c r="AJ84" s="29">
        <f t="shared" si="12"/>
        <v>0</v>
      </c>
      <c r="AK84" s="29">
        <f t="shared" si="13"/>
        <v>0</v>
      </c>
      <c r="AL84" s="29">
        <f t="shared" si="14"/>
        <v>0</v>
      </c>
      <c r="AM84" s="29">
        <f t="shared" si="15"/>
        <v>0</v>
      </c>
      <c r="AN84" s="29">
        <f t="shared" si="16"/>
        <v>0</v>
      </c>
      <c r="AO84" s="29">
        <f t="shared" si="17"/>
        <v>0</v>
      </c>
      <c r="AP84" s="29">
        <f t="shared" si="18"/>
        <v>0</v>
      </c>
      <c r="AQ84" s="29">
        <f t="shared" si="19"/>
        <v>0</v>
      </c>
    </row>
    <row r="85" spans="1:43" ht="12.75">
      <c r="A85" s="27">
        <f t="shared" si="2"/>
        <v>0</v>
      </c>
      <c r="B85" s="56">
        <f t="shared" si="3"/>
        <v>0</v>
      </c>
      <c r="C85" s="57">
        <f t="shared" si="4"/>
        <v>0</v>
      </c>
      <c r="D85" s="5">
        <v>1</v>
      </c>
      <c r="E85" s="27">
        <f t="shared" si="5"/>
        <v>0</v>
      </c>
      <c r="F85" s="5">
        <f t="shared" si="6"/>
        <v>0</v>
      </c>
      <c r="G85" s="18"/>
      <c r="H85" s="19"/>
      <c r="I85" s="19"/>
      <c r="J85" s="19"/>
      <c r="K85" s="19"/>
      <c r="L85" s="19"/>
      <c r="M85" s="19"/>
      <c r="N85" s="20"/>
      <c r="O85" s="20"/>
      <c r="P85" s="19"/>
      <c r="Q85" s="19"/>
      <c r="R85" s="19"/>
      <c r="S85" s="19"/>
      <c r="T85" s="19"/>
      <c r="U85" s="21"/>
      <c r="V85" s="19"/>
      <c r="W85" s="19"/>
      <c r="X85" s="19"/>
      <c r="Y85" s="19"/>
      <c r="Z85" s="21"/>
      <c r="AA85" s="19"/>
      <c r="AB85" s="19"/>
      <c r="AC85" s="19"/>
      <c r="AD85" s="19"/>
      <c r="AE85" s="22">
        <f t="shared" si="7"/>
      </c>
      <c r="AF85" s="23">
        <f t="shared" si="8"/>
      </c>
      <c r="AG85" s="23">
        <f t="shared" si="9"/>
      </c>
      <c r="AH85" s="5">
        <f t="shared" si="10"/>
      </c>
      <c r="AI85" s="29">
        <f t="shared" si="11"/>
        <v>0</v>
      </c>
      <c r="AJ85" s="29">
        <f t="shared" si="12"/>
        <v>0</v>
      </c>
      <c r="AK85" s="29">
        <f t="shared" si="13"/>
        <v>0</v>
      </c>
      <c r="AL85" s="29">
        <f t="shared" si="14"/>
        <v>0</v>
      </c>
      <c r="AM85" s="29">
        <f t="shared" si="15"/>
        <v>0</v>
      </c>
      <c r="AN85" s="29">
        <f t="shared" si="16"/>
        <v>0</v>
      </c>
      <c r="AO85" s="29">
        <f t="shared" si="17"/>
        <v>0</v>
      </c>
      <c r="AP85" s="29">
        <f t="shared" si="18"/>
        <v>0</v>
      </c>
      <c r="AQ85" s="29">
        <f t="shared" si="19"/>
        <v>0</v>
      </c>
    </row>
    <row r="86" spans="1:43" ht="13.5" customHeight="1">
      <c r="A86" s="27">
        <f t="shared" si="2"/>
        <v>0</v>
      </c>
      <c r="B86" s="56">
        <f t="shared" si="3"/>
        <v>0</v>
      </c>
      <c r="C86" s="57">
        <f t="shared" si="4"/>
        <v>0</v>
      </c>
      <c r="D86" s="5">
        <v>1</v>
      </c>
      <c r="E86" s="27">
        <f t="shared" si="5"/>
        <v>0</v>
      </c>
      <c r="F86" s="5">
        <f t="shared" si="6"/>
        <v>0</v>
      </c>
      <c r="G86" s="18"/>
      <c r="H86" s="19"/>
      <c r="I86" s="19"/>
      <c r="J86" s="19"/>
      <c r="K86" s="19"/>
      <c r="L86" s="19"/>
      <c r="M86" s="19"/>
      <c r="N86" s="20"/>
      <c r="O86" s="20"/>
      <c r="P86" s="19"/>
      <c r="Q86" s="19"/>
      <c r="R86" s="19"/>
      <c r="S86" s="19"/>
      <c r="T86" s="19"/>
      <c r="U86" s="21"/>
      <c r="V86" s="19"/>
      <c r="W86" s="19"/>
      <c r="X86" s="19"/>
      <c r="Y86" s="19"/>
      <c r="Z86" s="21"/>
      <c r="AA86" s="19"/>
      <c r="AB86" s="19"/>
      <c r="AC86" s="19"/>
      <c r="AD86" s="19"/>
      <c r="AE86" s="22">
        <f t="shared" si="7"/>
      </c>
      <c r="AF86" s="23">
        <f t="shared" si="8"/>
      </c>
      <c r="AG86" s="23">
        <f t="shared" si="9"/>
      </c>
      <c r="AH86" s="5">
        <f t="shared" si="10"/>
      </c>
      <c r="AI86" s="29">
        <f t="shared" si="11"/>
        <v>0</v>
      </c>
      <c r="AJ86" s="29">
        <f t="shared" si="12"/>
        <v>0</v>
      </c>
      <c r="AK86" s="29">
        <f t="shared" si="13"/>
        <v>0</v>
      </c>
      <c r="AL86" s="29">
        <f t="shared" si="14"/>
        <v>0</v>
      </c>
      <c r="AM86" s="29">
        <f t="shared" si="15"/>
        <v>0</v>
      </c>
      <c r="AN86" s="29">
        <f t="shared" si="16"/>
        <v>0</v>
      </c>
      <c r="AO86" s="29">
        <f t="shared" si="17"/>
        <v>0</v>
      </c>
      <c r="AP86" s="29">
        <f t="shared" si="18"/>
        <v>0</v>
      </c>
      <c r="AQ86" s="29">
        <f t="shared" si="19"/>
        <v>0</v>
      </c>
    </row>
    <row r="87" spans="1:43" ht="12.75">
      <c r="A87" s="27">
        <f t="shared" si="2"/>
        <v>0</v>
      </c>
      <c r="B87" s="56">
        <f t="shared" si="3"/>
        <v>0</v>
      </c>
      <c r="C87" s="57">
        <f t="shared" si="4"/>
        <v>0</v>
      </c>
      <c r="D87" s="5">
        <v>1</v>
      </c>
      <c r="E87" s="27">
        <f t="shared" si="5"/>
        <v>0</v>
      </c>
      <c r="F87" s="5">
        <f t="shared" si="6"/>
        <v>0</v>
      </c>
      <c r="G87" s="18"/>
      <c r="H87" s="19"/>
      <c r="I87" s="19"/>
      <c r="J87" s="19"/>
      <c r="K87" s="19"/>
      <c r="L87" s="19"/>
      <c r="M87" s="19"/>
      <c r="N87" s="20"/>
      <c r="O87" s="20"/>
      <c r="P87" s="19"/>
      <c r="Q87" s="19"/>
      <c r="R87" s="19"/>
      <c r="S87" s="19"/>
      <c r="T87" s="19"/>
      <c r="U87" s="21"/>
      <c r="V87" s="19"/>
      <c r="W87" s="19"/>
      <c r="X87" s="19"/>
      <c r="Y87" s="19"/>
      <c r="Z87" s="21"/>
      <c r="AA87" s="19"/>
      <c r="AB87" s="19"/>
      <c r="AC87" s="19"/>
      <c r="AD87" s="19"/>
      <c r="AE87" s="22">
        <f t="shared" si="7"/>
      </c>
      <c r="AF87" s="23">
        <f t="shared" si="8"/>
      </c>
      <c r="AG87" s="23">
        <f t="shared" si="9"/>
      </c>
      <c r="AH87" s="5">
        <f t="shared" si="10"/>
      </c>
      <c r="AI87" s="29">
        <f t="shared" si="11"/>
        <v>0</v>
      </c>
      <c r="AJ87" s="29">
        <f t="shared" si="12"/>
        <v>0</v>
      </c>
      <c r="AK87" s="29">
        <f t="shared" si="13"/>
        <v>0</v>
      </c>
      <c r="AL87" s="29">
        <f t="shared" si="14"/>
        <v>0</v>
      </c>
      <c r="AM87" s="29">
        <f t="shared" si="15"/>
        <v>0</v>
      </c>
      <c r="AN87" s="29">
        <f t="shared" si="16"/>
        <v>0</v>
      </c>
      <c r="AO87" s="29">
        <f t="shared" si="17"/>
        <v>0</v>
      </c>
      <c r="AP87" s="29">
        <f t="shared" si="18"/>
        <v>0</v>
      </c>
      <c r="AQ87" s="29">
        <f t="shared" si="19"/>
        <v>0</v>
      </c>
    </row>
    <row r="88" spans="1:43" ht="12.75">
      <c r="A88" s="27">
        <f t="shared" si="2"/>
        <v>0</v>
      </c>
      <c r="B88" s="56">
        <f t="shared" si="3"/>
        <v>0</v>
      </c>
      <c r="C88" s="57">
        <f t="shared" si="4"/>
        <v>0</v>
      </c>
      <c r="D88" s="5">
        <v>1</v>
      </c>
      <c r="E88" s="27">
        <f t="shared" si="5"/>
        <v>0</v>
      </c>
      <c r="F88" s="5">
        <f t="shared" si="6"/>
        <v>0</v>
      </c>
      <c r="G88" s="18"/>
      <c r="H88" s="19"/>
      <c r="I88" s="19"/>
      <c r="J88" s="19"/>
      <c r="K88" s="19"/>
      <c r="L88" s="19"/>
      <c r="M88" s="19"/>
      <c r="N88" s="20"/>
      <c r="O88" s="20"/>
      <c r="P88" s="19"/>
      <c r="Q88" s="19"/>
      <c r="R88" s="19"/>
      <c r="S88" s="19"/>
      <c r="T88" s="19"/>
      <c r="U88" s="21"/>
      <c r="V88" s="19"/>
      <c r="W88" s="19"/>
      <c r="X88" s="19"/>
      <c r="Y88" s="19"/>
      <c r="Z88" s="21"/>
      <c r="AA88" s="19"/>
      <c r="AB88" s="19"/>
      <c r="AC88" s="19"/>
      <c r="AD88" s="19"/>
      <c r="AE88" s="22">
        <f t="shared" si="7"/>
      </c>
      <c r="AF88" s="23">
        <f t="shared" si="8"/>
      </c>
      <c r="AG88" s="23">
        <f t="shared" si="9"/>
      </c>
      <c r="AH88" s="5">
        <f t="shared" si="10"/>
      </c>
      <c r="AI88" s="29">
        <f t="shared" si="11"/>
        <v>0</v>
      </c>
      <c r="AJ88" s="29">
        <f t="shared" si="12"/>
        <v>0</v>
      </c>
      <c r="AK88" s="29">
        <f t="shared" si="13"/>
        <v>0</v>
      </c>
      <c r="AL88" s="29">
        <f t="shared" si="14"/>
        <v>0</v>
      </c>
      <c r="AM88" s="29">
        <f t="shared" si="15"/>
        <v>0</v>
      </c>
      <c r="AN88" s="29">
        <f t="shared" si="16"/>
        <v>0</v>
      </c>
      <c r="AO88" s="29">
        <f t="shared" si="17"/>
        <v>0</v>
      </c>
      <c r="AP88" s="29">
        <f t="shared" si="18"/>
        <v>0</v>
      </c>
      <c r="AQ88" s="29">
        <f t="shared" si="19"/>
        <v>0</v>
      </c>
    </row>
    <row r="89" spans="1:43" ht="12.75">
      <c r="A89" s="27">
        <f t="shared" si="2"/>
        <v>0</v>
      </c>
      <c r="B89" s="56">
        <f t="shared" si="3"/>
        <v>0</v>
      </c>
      <c r="C89" s="57">
        <f t="shared" si="4"/>
        <v>0</v>
      </c>
      <c r="D89" s="5">
        <v>1</v>
      </c>
      <c r="E89" s="27">
        <f t="shared" si="5"/>
        <v>0</v>
      </c>
      <c r="F89" s="5">
        <f t="shared" si="6"/>
        <v>0</v>
      </c>
      <c r="G89" s="18"/>
      <c r="H89" s="19"/>
      <c r="I89" s="19"/>
      <c r="J89" s="19"/>
      <c r="K89" s="19"/>
      <c r="L89" s="19"/>
      <c r="M89" s="19"/>
      <c r="N89" s="20"/>
      <c r="O89" s="20"/>
      <c r="P89" s="19"/>
      <c r="Q89" s="19"/>
      <c r="R89" s="19"/>
      <c r="S89" s="19"/>
      <c r="T89" s="19"/>
      <c r="U89" s="21"/>
      <c r="V89" s="19"/>
      <c r="W89" s="19"/>
      <c r="X89" s="19"/>
      <c r="Y89" s="19"/>
      <c r="Z89" s="21"/>
      <c r="AA89" s="19"/>
      <c r="AB89" s="19"/>
      <c r="AC89" s="19"/>
      <c r="AD89" s="19"/>
      <c r="AE89" s="22">
        <f t="shared" si="7"/>
      </c>
      <c r="AF89" s="23">
        <f t="shared" si="8"/>
      </c>
      <c r="AG89" s="23">
        <f t="shared" si="9"/>
      </c>
      <c r="AH89" s="5">
        <f t="shared" si="10"/>
      </c>
      <c r="AI89" s="29">
        <f t="shared" si="11"/>
        <v>0</v>
      </c>
      <c r="AJ89" s="29">
        <f t="shared" si="12"/>
        <v>0</v>
      </c>
      <c r="AK89" s="29">
        <f t="shared" si="13"/>
        <v>0</v>
      </c>
      <c r="AL89" s="29">
        <f t="shared" si="14"/>
        <v>0</v>
      </c>
      <c r="AM89" s="29">
        <f t="shared" si="15"/>
        <v>0</v>
      </c>
      <c r="AN89" s="29">
        <f t="shared" si="16"/>
        <v>0</v>
      </c>
      <c r="AO89" s="29">
        <f t="shared" si="17"/>
        <v>0</v>
      </c>
      <c r="AP89" s="29">
        <f t="shared" si="18"/>
        <v>0</v>
      </c>
      <c r="AQ89" s="29">
        <f t="shared" si="19"/>
        <v>0</v>
      </c>
    </row>
    <row r="90" spans="1:43" ht="12.75">
      <c r="A90" s="27">
        <f t="shared" si="2"/>
        <v>0</v>
      </c>
      <c r="B90" s="56">
        <f t="shared" si="3"/>
        <v>0</v>
      </c>
      <c r="C90" s="57">
        <f t="shared" si="4"/>
        <v>0</v>
      </c>
      <c r="D90" s="5">
        <v>1</v>
      </c>
      <c r="E90" s="27">
        <f t="shared" si="5"/>
        <v>0</v>
      </c>
      <c r="F90" s="5">
        <f t="shared" si="6"/>
        <v>0</v>
      </c>
      <c r="G90" s="18"/>
      <c r="H90" s="19"/>
      <c r="I90" s="19"/>
      <c r="J90" s="19"/>
      <c r="K90" s="19"/>
      <c r="L90" s="19"/>
      <c r="M90" s="19"/>
      <c r="N90" s="20"/>
      <c r="O90" s="20"/>
      <c r="P90" s="19"/>
      <c r="Q90" s="19"/>
      <c r="R90" s="19"/>
      <c r="S90" s="19"/>
      <c r="T90" s="19"/>
      <c r="U90" s="21"/>
      <c r="V90" s="19"/>
      <c r="W90" s="19"/>
      <c r="X90" s="19"/>
      <c r="Y90" s="19"/>
      <c r="Z90" s="21"/>
      <c r="AA90" s="19"/>
      <c r="AB90" s="19"/>
      <c r="AC90" s="19"/>
      <c r="AD90" s="19"/>
      <c r="AE90" s="22">
        <f t="shared" si="7"/>
      </c>
      <c r="AF90" s="23">
        <f t="shared" si="8"/>
      </c>
      <c r="AG90" s="23">
        <f t="shared" si="9"/>
      </c>
      <c r="AH90" s="5">
        <f t="shared" si="10"/>
      </c>
      <c r="AI90" s="29">
        <f t="shared" si="11"/>
        <v>0</v>
      </c>
      <c r="AJ90" s="29">
        <f t="shared" si="12"/>
        <v>0</v>
      </c>
      <c r="AK90" s="29">
        <f t="shared" si="13"/>
        <v>0</v>
      </c>
      <c r="AL90" s="29">
        <f t="shared" si="14"/>
        <v>0</v>
      </c>
      <c r="AM90" s="29">
        <f t="shared" si="15"/>
        <v>0</v>
      </c>
      <c r="AN90" s="29">
        <f t="shared" si="16"/>
        <v>0</v>
      </c>
      <c r="AO90" s="29">
        <f t="shared" si="17"/>
        <v>0</v>
      </c>
      <c r="AP90" s="29">
        <f t="shared" si="18"/>
        <v>0</v>
      </c>
      <c r="AQ90" s="29">
        <f t="shared" si="19"/>
        <v>0</v>
      </c>
    </row>
    <row r="91" spans="1:43" ht="12.75">
      <c r="A91" s="27">
        <f t="shared" si="2"/>
        <v>0</v>
      </c>
      <c r="B91" s="56">
        <f t="shared" si="3"/>
        <v>0</v>
      </c>
      <c r="C91" s="57">
        <f t="shared" si="4"/>
        <v>0</v>
      </c>
      <c r="D91" s="5">
        <v>1</v>
      </c>
      <c r="E91" s="27">
        <f t="shared" si="5"/>
        <v>0</v>
      </c>
      <c r="F91" s="5">
        <f t="shared" si="6"/>
        <v>0</v>
      </c>
      <c r="G91" s="18"/>
      <c r="H91" s="19"/>
      <c r="I91" s="19"/>
      <c r="J91" s="19"/>
      <c r="K91" s="19"/>
      <c r="L91" s="19"/>
      <c r="M91" s="19"/>
      <c r="N91" s="20"/>
      <c r="O91" s="20"/>
      <c r="P91" s="19"/>
      <c r="Q91" s="19"/>
      <c r="R91" s="19"/>
      <c r="S91" s="19"/>
      <c r="T91" s="19"/>
      <c r="U91" s="21"/>
      <c r="V91" s="19"/>
      <c r="W91" s="19"/>
      <c r="X91" s="19"/>
      <c r="Y91" s="19"/>
      <c r="Z91" s="21"/>
      <c r="AA91" s="19"/>
      <c r="AB91" s="19"/>
      <c r="AC91" s="19"/>
      <c r="AD91" s="19"/>
      <c r="AE91" s="22">
        <f t="shared" si="7"/>
      </c>
      <c r="AF91" s="23">
        <f t="shared" si="8"/>
      </c>
      <c r="AG91" s="23">
        <f t="shared" si="9"/>
      </c>
      <c r="AH91" s="5">
        <f t="shared" si="10"/>
      </c>
      <c r="AI91" s="29">
        <f t="shared" si="11"/>
        <v>0</v>
      </c>
      <c r="AJ91" s="29">
        <f t="shared" si="12"/>
        <v>0</v>
      </c>
      <c r="AK91" s="29">
        <f t="shared" si="13"/>
        <v>0</v>
      </c>
      <c r="AL91" s="29">
        <f t="shared" si="14"/>
        <v>0</v>
      </c>
      <c r="AM91" s="29">
        <f t="shared" si="15"/>
        <v>0</v>
      </c>
      <c r="AN91" s="29">
        <f t="shared" si="16"/>
        <v>0</v>
      </c>
      <c r="AO91" s="29">
        <f t="shared" si="17"/>
        <v>0</v>
      </c>
      <c r="AP91" s="29">
        <f t="shared" si="18"/>
        <v>0</v>
      </c>
      <c r="AQ91" s="29">
        <f t="shared" si="19"/>
        <v>0</v>
      </c>
    </row>
    <row r="92" spans="7:43" s="6" customFormat="1" ht="12.75">
      <c r="G92" s="58"/>
      <c r="N92" s="14"/>
      <c r="O92" s="14"/>
      <c r="AF92" s="59"/>
      <c r="AG92" s="59"/>
      <c r="AH92" s="5"/>
      <c r="AI92" s="29"/>
      <c r="AJ92" s="60"/>
      <c r="AK92" s="60"/>
      <c r="AL92" s="60"/>
      <c r="AM92" s="60"/>
      <c r="AN92" s="60"/>
      <c r="AO92" s="60"/>
      <c r="AP92" s="60"/>
      <c r="AQ92" s="60"/>
    </row>
    <row r="93" ht="12.75">
      <c r="G93" s="56"/>
    </row>
    <row r="94" spans="7:31" ht="12.75">
      <c r="G94" s="56"/>
      <c r="Y94" s="6" t="s">
        <v>88</v>
      </c>
      <c r="AB94" s="6"/>
      <c r="AC94" s="6"/>
      <c r="AD94" s="6"/>
      <c r="AE94" s="61">
        <f>IF(COUNT(AE52:AE91)=0,"",AVERAGE(AE52:AE91))</f>
      </c>
    </row>
    <row r="95" spans="7:33" ht="12.75">
      <c r="G95" s="56"/>
      <c r="AD95" s="62" t="s">
        <v>89</v>
      </c>
      <c r="AE95" s="63">
        <f>IF(AE94="","",STDEV(AE52:AE91)/SQRT(COUNT(AE52:AE91))*2)</f>
      </c>
      <c r="AF95" s="62" t="s">
        <v>90</v>
      </c>
      <c r="AG95" s="64"/>
    </row>
    <row r="96" spans="7:31" ht="12.75">
      <c r="G96" s="56"/>
      <c r="AD96" s="6" t="s">
        <v>57</v>
      </c>
      <c r="AE96" s="65">
        <f>IF(AE94="","",STDEV(AE52:AE91)/SQRT(COUNT(AE52:AE91)))</f>
      </c>
    </row>
    <row r="97" spans="7:27" ht="12.75">
      <c r="G97" s="56"/>
      <c r="AA97" s="24" t="str">
        <f>IF(SUM(AE124,AE154,AE184,AE214,AE244)=0,"Data is not Stratified","Data is Stratified! Check C30 for overall Result")</f>
        <v>Data is not Stratified</v>
      </c>
    </row>
    <row r="98" spans="16:31" ht="12.75">
      <c r="P98" s="16"/>
      <c r="Q98" s="16"/>
      <c r="R98" s="16"/>
      <c r="S98" s="16"/>
      <c r="T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7:31" ht="12.75">
      <c r="G99" s="12"/>
      <c r="J99" s="6" t="s">
        <v>7</v>
      </c>
      <c r="K99" s="6"/>
      <c r="L99" s="8"/>
      <c r="M99" s="7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7:31" ht="12.75">
      <c r="G100" s="6" t="s">
        <v>91</v>
      </c>
      <c r="H100" s="9"/>
      <c r="I100" s="10"/>
      <c r="J100" s="6" t="s">
        <v>10</v>
      </c>
      <c r="K100" s="6"/>
      <c r="L100" s="66"/>
      <c r="M100" s="67"/>
      <c r="N100" s="68">
        <f>IF(AND(COUNT(AE102:AE121)&gt;0,COUNT(AE102:AE121)&lt;5),"Caution! Strata has less than 5 lines","")</f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3" ht="105">
      <c r="A101" s="6" t="s">
        <v>47</v>
      </c>
      <c r="B101" s="6" t="s">
        <v>74</v>
      </c>
      <c r="C101" s="6" t="s">
        <v>75</v>
      </c>
      <c r="D101" s="6" t="s">
        <v>76</v>
      </c>
      <c r="E101" s="6" t="s">
        <v>77</v>
      </c>
      <c r="F101" s="6" t="s">
        <v>78</v>
      </c>
      <c r="G101" s="12" t="s">
        <v>11</v>
      </c>
      <c r="H101" s="13" t="s">
        <v>12</v>
      </c>
      <c r="I101" s="13" t="s">
        <v>13</v>
      </c>
      <c r="J101" s="13" t="s">
        <v>14</v>
      </c>
      <c r="K101" s="13" t="s">
        <v>15</v>
      </c>
      <c r="L101" s="13" t="s">
        <v>16</v>
      </c>
      <c r="M101" s="13" t="s">
        <v>17</v>
      </c>
      <c r="N101" s="14" t="s">
        <v>18</v>
      </c>
      <c r="O101" s="14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20</v>
      </c>
      <c r="V101" s="15" t="s">
        <v>21</v>
      </c>
      <c r="W101" s="15" t="s">
        <v>22</v>
      </c>
      <c r="X101" s="15" t="s">
        <v>23</v>
      </c>
      <c r="Y101" s="15" t="s">
        <v>24</v>
      </c>
      <c r="Z101" s="15" t="s">
        <v>20</v>
      </c>
      <c r="AA101" s="15" t="s">
        <v>21</v>
      </c>
      <c r="AB101" s="15" t="s">
        <v>22</v>
      </c>
      <c r="AC101" s="15" t="s">
        <v>23</v>
      </c>
      <c r="AD101" s="15" t="s">
        <v>24</v>
      </c>
      <c r="AE101" s="16" t="s">
        <v>25</v>
      </c>
      <c r="AF101" s="17" t="s">
        <v>26</v>
      </c>
      <c r="AG101" s="17" t="s">
        <v>27</v>
      </c>
    </row>
    <row r="102" spans="1:43" ht="12.75">
      <c r="A102" s="27">
        <f aca="true" t="shared" si="20" ref="A102:A121">D$3</f>
        <v>0</v>
      </c>
      <c r="B102" s="56">
        <f aca="true" t="shared" si="21" ref="B102:B121">D$9</f>
        <v>0</v>
      </c>
      <c r="C102" s="57">
        <f aca="true" t="shared" si="22" ref="C102:C121">L$99</f>
        <v>0</v>
      </c>
      <c r="D102" s="5">
        <v>2</v>
      </c>
      <c r="E102" s="27">
        <f aca="true" t="shared" si="23" ref="E102:E121">H$100</f>
        <v>0</v>
      </c>
      <c r="F102" s="5">
        <f aca="true" t="shared" si="24" ref="F102:F121">C$17</f>
        <v>0</v>
      </c>
      <c r="G102" s="18"/>
      <c r="H102" s="19"/>
      <c r="I102" s="19"/>
      <c r="J102" s="19"/>
      <c r="K102" s="19"/>
      <c r="L102" s="19"/>
      <c r="M102" s="19"/>
      <c r="N102" s="20"/>
      <c r="O102" s="20"/>
      <c r="P102" s="19"/>
      <c r="Q102" s="19"/>
      <c r="R102" s="19"/>
      <c r="S102" s="19"/>
      <c r="T102" s="19"/>
      <c r="U102" s="21"/>
      <c r="V102" s="19"/>
      <c r="W102" s="19"/>
      <c r="X102" s="19"/>
      <c r="Y102" s="19"/>
      <c r="Z102" s="21"/>
      <c r="AA102" s="19"/>
      <c r="AB102" s="19"/>
      <c r="AC102" s="19"/>
      <c r="AD102" s="19"/>
      <c r="AE102" s="22">
        <f>IF(SUM(P102:AD102)=0,"",IF(SUM(U102:Y102,Z102:AD102)=0,((AL102/(SUM(P102:T102)-(AO102*0.5))))*100,IF(SUM(Z102:AD102)=0,(AM102/(SUM(P102:T102,U102:Y102)-(AP102*0.5))),(AN102/(SUM(P102:T102,U102:Y102,Z102:AD102)-(AQ102*0.5))))*100))</f>
      </c>
      <c r="AF102" s="23">
        <f>IF(AND(SUM(P102:T102)&lt;&gt;0,SUM(P102:T102)&lt;&gt;5,SUM(P102:T102)&lt;&gt;10,SUM(P102:T102)&lt;&gt;15,SUM(P102:T102)&lt;&gt;20),1,IF(AND(SUM(U102:Y102)&lt;&gt;0,SUM(U102:Y102)&lt;&gt;5,SUM(U102:Y102)&lt;&gt;10,SUM(U102:Y102)&lt;&gt;15,SUM(U102:Y102)&lt;&gt;20),2,IF(AND(SUM(Z102:AD102)&lt;&gt;0,SUM(Z102:AD102)&lt;&gt;5,SUM(Z102:AD102)&lt;&gt;10,SUM(Z102:AD102)&lt;&gt;15,SUM(Z102:AD102)&lt;&gt;20),3,"")))</f>
      </c>
      <c r="AG102" s="23">
        <f>IF(AND(SUM(P102:T102)&lt;&gt;0,SUM(U102:AD102)=0),1,IF(AND(SUM(U102:Y102)&lt;&gt;0,SUM(P102:T102,Z102:AD102)=0),1,IF(AND(SUM(Z102:AD102)&lt;&gt;0,SUM(P102:Y102)=0),1,"")))</f>
      </c>
      <c r="AH102" s="5">
        <f>IF(SUM(P102:AD102)=0,"",IF(SUM(U102:AD102)=0,SUM(P102:T102)-AO102*0.5,IF(SUM(Z102:AD102)=0,SUM(P102:Y102)-AP102*0.5,SUM(P102:AD102)-AQ102*0.5)))</f>
      </c>
      <c r="AI102" s="29">
        <f>IF(Q102=0,0,IF(P102&gt;0,0,1))</f>
        <v>0</v>
      </c>
      <c r="AJ102" s="29">
        <f>IF(V102=0,0,IF(U102&gt;0,0,1))</f>
        <v>0</v>
      </c>
      <c r="AK102" s="29">
        <f>IF(AA102=0,0,IF(Z102&gt;0,0,1))</f>
        <v>0</v>
      </c>
      <c r="AL102" s="29">
        <f>P102+(IF(P102&gt;0,0,IF(Q102&gt;0,1,0)))</f>
        <v>0</v>
      </c>
      <c r="AM102" s="29">
        <f>SUM(P102,U102)+(IF(SUM(AI102:AJ102)=0,0,IF(U102&gt;0,0,IF(P102&gt;0,AJ102,1))))</f>
        <v>0</v>
      </c>
      <c r="AN102" s="29">
        <f>SUM(Z102,U102,P102)+(IF(SUM(AI102:AK102)=0,0,IF(Z102&gt;0,0,IF(U102&gt;0,AK102,IF(P102&gt;0,MAX(AJ102:AK102),1)))))</f>
        <v>0</v>
      </c>
      <c r="AO102" s="29">
        <f>SUM(Q102:S102)-(AL102-P102)</f>
        <v>0</v>
      </c>
      <c r="AP102" s="29">
        <f>SUM(Q102:S102,V102:X102)-(AM102-SUM(U102,P102))</f>
        <v>0</v>
      </c>
      <c r="AQ102" s="29">
        <f>SUM(Q102:S102,V102:X102,AA102:AC102)-(AN102-SUM(Z102,U102,P102))</f>
        <v>0</v>
      </c>
    </row>
    <row r="103" spans="1:43" ht="12.75">
      <c r="A103" s="27">
        <f t="shared" si="20"/>
        <v>0</v>
      </c>
      <c r="B103" s="56">
        <f t="shared" si="21"/>
        <v>0</v>
      </c>
      <c r="C103" s="57">
        <f t="shared" si="22"/>
        <v>0</v>
      </c>
      <c r="D103" s="5">
        <v>2</v>
      </c>
      <c r="E103" s="27">
        <f t="shared" si="23"/>
        <v>0</v>
      </c>
      <c r="F103" s="5">
        <f t="shared" si="24"/>
        <v>0</v>
      </c>
      <c r="G103" s="18"/>
      <c r="H103" s="19"/>
      <c r="I103" s="19"/>
      <c r="J103" s="19"/>
      <c r="K103" s="19"/>
      <c r="L103" s="19"/>
      <c r="M103" s="19"/>
      <c r="N103" s="20"/>
      <c r="O103" s="20"/>
      <c r="P103" s="19"/>
      <c r="Q103" s="19"/>
      <c r="R103" s="19"/>
      <c r="S103" s="19"/>
      <c r="T103" s="19"/>
      <c r="U103" s="21"/>
      <c r="V103" s="19"/>
      <c r="W103" s="19"/>
      <c r="X103" s="19"/>
      <c r="Y103" s="19"/>
      <c r="Z103" s="21"/>
      <c r="AA103" s="19"/>
      <c r="AB103" s="19"/>
      <c r="AC103" s="19"/>
      <c r="AD103" s="19"/>
      <c r="AE103" s="22">
        <f aca="true" t="shared" si="25" ref="AE103:AE121">IF(SUM(P103:AD103)=0,"",IF(SUM(U103:Y103,Z103:AD103)=0,((AL103/(SUM(P103:T103)-(AO103*0.5))))*100,IF(SUM(Z103:AD103)=0,(AM103/(SUM(P103:T103,U103:Y103)-(AP103*0.5))),(AN103/(SUM(P103:T103,U103:Y103,Z103:AD103)-(AQ103*0.5))))*100))</f>
      </c>
      <c r="AF103" s="23">
        <f aca="true" t="shared" si="26" ref="AF103:AF121">IF(AND(SUM(P103:T103)&lt;&gt;0,SUM(P103:T103)&lt;&gt;5,SUM(P103:T103)&lt;&gt;10,SUM(P103:T103)&lt;&gt;15,SUM(P103:T103)&lt;&gt;20),1,IF(AND(SUM(U103:Y103)&lt;&gt;0,SUM(U103:Y103)&lt;&gt;5,SUM(U103:Y103)&lt;&gt;10,SUM(U103:Y103)&lt;&gt;15,SUM(U103:Y103)&lt;&gt;20),2,IF(AND(SUM(Z103:AD103)&lt;&gt;0,SUM(Z103:AD103)&lt;&gt;5,SUM(Z103:AD103)&lt;&gt;10,SUM(Z103:AD103)&lt;&gt;15,SUM(Z103:AD103)&lt;&gt;20),3,"")))</f>
      </c>
      <c r="AG103" s="23">
        <f aca="true" t="shared" si="27" ref="AG103:AG121">IF(AND(SUM(P103:T103)&lt;&gt;0,SUM(U103:AD103)=0),1,IF(AND(SUM(U103:Y103)&lt;&gt;0,SUM(P103:T103,Z103:AD103)=0),1,IF(AND(SUM(Z103:AD103)&lt;&gt;0,SUM(P103:Y103)=0),1,"")))</f>
      </c>
      <c r="AH103" s="5">
        <f aca="true" t="shared" si="28" ref="AH103:AH121">IF(SUM(P103:AD103)=0,"",IF(SUM(U103:AD103)=0,SUM(P103:T103)-AO103*0.5,IF(SUM(Z103:AD103)=0,SUM(P103:Y103)-AP103*0.5,SUM(P103:AD103)-AQ103*0.5)))</f>
      </c>
      <c r="AI103" s="29">
        <f aca="true" t="shared" si="29" ref="AI103:AI121">IF(Q103=0,0,IF(P103&gt;0,0,1))</f>
        <v>0</v>
      </c>
      <c r="AJ103" s="29">
        <f aca="true" t="shared" si="30" ref="AJ103:AJ121">IF(V103=0,0,IF(U103&gt;0,0,1))</f>
        <v>0</v>
      </c>
      <c r="AK103" s="29">
        <f aca="true" t="shared" si="31" ref="AK103:AK121">IF(AA103=0,0,IF(Z103&gt;0,0,1))</f>
        <v>0</v>
      </c>
      <c r="AL103" s="29">
        <f aca="true" t="shared" si="32" ref="AL103:AL121">P103+(IF(P103&gt;0,0,IF(Q103&gt;0,1,0)))</f>
        <v>0</v>
      </c>
      <c r="AM103" s="29">
        <f aca="true" t="shared" si="33" ref="AM103:AM121">SUM(P103,U103)+(IF(SUM(AI103:AJ103)=0,0,IF(U103&gt;0,0,IF(P103&gt;0,AJ103,1))))</f>
        <v>0</v>
      </c>
      <c r="AN103" s="29">
        <f aca="true" t="shared" si="34" ref="AN103:AN121">SUM(Z103,U103,P103)+(IF(SUM(AI103:AK103)=0,0,IF(Z103&gt;0,0,IF(U103&gt;0,AK103,IF(P103&gt;0,MAX(AJ103:AK103),1)))))</f>
        <v>0</v>
      </c>
      <c r="AO103" s="29">
        <f aca="true" t="shared" si="35" ref="AO103:AO121">SUM(Q103:S103)-(AL103-P103)</f>
        <v>0</v>
      </c>
      <c r="AP103" s="29">
        <f aca="true" t="shared" si="36" ref="AP103:AP121">SUM(Q103:S103,V103:X103)-(AM103-SUM(U103,P103))</f>
        <v>0</v>
      </c>
      <c r="AQ103" s="29">
        <f aca="true" t="shared" si="37" ref="AQ103:AQ121">SUM(Q103:S103,V103:X103,AA103:AC103)-(AN103-SUM(Z103,U103,P103))</f>
        <v>0</v>
      </c>
    </row>
    <row r="104" spans="1:43" ht="12.75">
      <c r="A104" s="27">
        <f t="shared" si="20"/>
        <v>0</v>
      </c>
      <c r="B104" s="56">
        <f t="shared" si="21"/>
        <v>0</v>
      </c>
      <c r="C104" s="57">
        <f t="shared" si="22"/>
        <v>0</v>
      </c>
      <c r="D104" s="5">
        <v>2</v>
      </c>
      <c r="E104" s="27">
        <f t="shared" si="23"/>
        <v>0</v>
      </c>
      <c r="F104" s="5">
        <f t="shared" si="24"/>
        <v>0</v>
      </c>
      <c r="G104" s="18"/>
      <c r="H104" s="19"/>
      <c r="I104" s="19"/>
      <c r="J104" s="19"/>
      <c r="K104" s="19"/>
      <c r="L104" s="19"/>
      <c r="M104" s="19"/>
      <c r="N104" s="20"/>
      <c r="O104" s="20"/>
      <c r="P104" s="19"/>
      <c r="Q104" s="19"/>
      <c r="R104" s="19"/>
      <c r="S104" s="19"/>
      <c r="T104" s="19"/>
      <c r="U104" s="21"/>
      <c r="V104" s="19"/>
      <c r="W104" s="19"/>
      <c r="X104" s="19"/>
      <c r="Y104" s="19"/>
      <c r="Z104" s="21"/>
      <c r="AA104" s="19"/>
      <c r="AB104" s="19"/>
      <c r="AC104" s="19"/>
      <c r="AD104" s="19"/>
      <c r="AE104" s="22">
        <f t="shared" si="25"/>
      </c>
      <c r="AF104" s="23">
        <f t="shared" si="26"/>
      </c>
      <c r="AG104" s="23">
        <f t="shared" si="27"/>
      </c>
      <c r="AH104" s="5">
        <f t="shared" si="28"/>
      </c>
      <c r="AI104" s="29">
        <f t="shared" si="29"/>
        <v>0</v>
      </c>
      <c r="AJ104" s="29">
        <f t="shared" si="30"/>
        <v>0</v>
      </c>
      <c r="AK104" s="29">
        <f t="shared" si="31"/>
        <v>0</v>
      </c>
      <c r="AL104" s="29">
        <f t="shared" si="32"/>
        <v>0</v>
      </c>
      <c r="AM104" s="29">
        <f t="shared" si="33"/>
        <v>0</v>
      </c>
      <c r="AN104" s="29">
        <f t="shared" si="34"/>
        <v>0</v>
      </c>
      <c r="AO104" s="29">
        <f t="shared" si="35"/>
        <v>0</v>
      </c>
      <c r="AP104" s="29">
        <f t="shared" si="36"/>
        <v>0</v>
      </c>
      <c r="AQ104" s="29">
        <f t="shared" si="37"/>
        <v>0</v>
      </c>
    </row>
    <row r="105" spans="1:43" ht="12.75">
      <c r="A105" s="27">
        <f t="shared" si="20"/>
        <v>0</v>
      </c>
      <c r="B105" s="56">
        <f t="shared" si="21"/>
        <v>0</v>
      </c>
      <c r="C105" s="57">
        <f t="shared" si="22"/>
        <v>0</v>
      </c>
      <c r="D105" s="5">
        <v>2</v>
      </c>
      <c r="E105" s="27">
        <f t="shared" si="23"/>
        <v>0</v>
      </c>
      <c r="F105" s="5">
        <f t="shared" si="24"/>
        <v>0</v>
      </c>
      <c r="G105" s="18"/>
      <c r="H105" s="19"/>
      <c r="I105" s="19"/>
      <c r="J105" s="19"/>
      <c r="K105" s="19"/>
      <c r="L105" s="19"/>
      <c r="M105" s="19"/>
      <c r="N105" s="20"/>
      <c r="O105" s="20"/>
      <c r="P105" s="19"/>
      <c r="Q105" s="19"/>
      <c r="R105" s="19"/>
      <c r="S105" s="19"/>
      <c r="T105" s="19"/>
      <c r="U105" s="21"/>
      <c r="V105" s="19"/>
      <c r="W105" s="19"/>
      <c r="X105" s="19"/>
      <c r="Y105" s="19"/>
      <c r="Z105" s="21"/>
      <c r="AA105" s="19"/>
      <c r="AB105" s="19"/>
      <c r="AC105" s="19"/>
      <c r="AD105" s="19"/>
      <c r="AE105" s="22">
        <f t="shared" si="25"/>
      </c>
      <c r="AF105" s="23">
        <f t="shared" si="26"/>
      </c>
      <c r="AG105" s="23">
        <f t="shared" si="27"/>
      </c>
      <c r="AH105" s="5">
        <f t="shared" si="28"/>
      </c>
      <c r="AI105" s="29">
        <f t="shared" si="29"/>
        <v>0</v>
      </c>
      <c r="AJ105" s="29">
        <f t="shared" si="30"/>
        <v>0</v>
      </c>
      <c r="AK105" s="29">
        <f t="shared" si="31"/>
        <v>0</v>
      </c>
      <c r="AL105" s="29">
        <f t="shared" si="32"/>
        <v>0</v>
      </c>
      <c r="AM105" s="29">
        <f t="shared" si="33"/>
        <v>0</v>
      </c>
      <c r="AN105" s="29">
        <f t="shared" si="34"/>
        <v>0</v>
      </c>
      <c r="AO105" s="29">
        <f t="shared" si="35"/>
        <v>0</v>
      </c>
      <c r="AP105" s="29">
        <f t="shared" si="36"/>
        <v>0</v>
      </c>
      <c r="AQ105" s="29">
        <f t="shared" si="37"/>
        <v>0</v>
      </c>
    </row>
    <row r="106" spans="1:43" ht="12.75">
      <c r="A106" s="27">
        <f t="shared" si="20"/>
        <v>0</v>
      </c>
      <c r="B106" s="56">
        <f t="shared" si="21"/>
        <v>0</v>
      </c>
      <c r="C106" s="57">
        <f t="shared" si="22"/>
        <v>0</v>
      </c>
      <c r="D106" s="5">
        <v>2</v>
      </c>
      <c r="E106" s="27">
        <f t="shared" si="23"/>
        <v>0</v>
      </c>
      <c r="F106" s="5">
        <f t="shared" si="24"/>
        <v>0</v>
      </c>
      <c r="G106" s="18"/>
      <c r="H106" s="19"/>
      <c r="I106" s="19"/>
      <c r="J106" s="19"/>
      <c r="K106" s="19"/>
      <c r="L106" s="19"/>
      <c r="M106" s="19"/>
      <c r="N106" s="20"/>
      <c r="O106" s="20"/>
      <c r="P106" s="19"/>
      <c r="Q106" s="19"/>
      <c r="R106" s="19"/>
      <c r="S106" s="19"/>
      <c r="T106" s="19"/>
      <c r="U106" s="21"/>
      <c r="V106" s="19"/>
      <c r="W106" s="19"/>
      <c r="X106" s="19"/>
      <c r="Y106" s="19"/>
      <c r="Z106" s="21"/>
      <c r="AA106" s="19"/>
      <c r="AB106" s="19"/>
      <c r="AC106" s="19"/>
      <c r="AD106" s="19"/>
      <c r="AE106" s="22">
        <f t="shared" si="25"/>
      </c>
      <c r="AF106" s="23">
        <f t="shared" si="26"/>
      </c>
      <c r="AG106" s="23">
        <f t="shared" si="27"/>
      </c>
      <c r="AH106" s="5">
        <f t="shared" si="28"/>
      </c>
      <c r="AI106" s="29">
        <f t="shared" si="29"/>
        <v>0</v>
      </c>
      <c r="AJ106" s="29">
        <f t="shared" si="30"/>
        <v>0</v>
      </c>
      <c r="AK106" s="29">
        <f t="shared" si="31"/>
        <v>0</v>
      </c>
      <c r="AL106" s="29">
        <f t="shared" si="32"/>
        <v>0</v>
      </c>
      <c r="AM106" s="29">
        <f t="shared" si="33"/>
        <v>0</v>
      </c>
      <c r="AN106" s="29">
        <f t="shared" si="34"/>
        <v>0</v>
      </c>
      <c r="AO106" s="29">
        <f t="shared" si="35"/>
        <v>0</v>
      </c>
      <c r="AP106" s="29">
        <f t="shared" si="36"/>
        <v>0</v>
      </c>
      <c r="AQ106" s="29">
        <f t="shared" si="37"/>
        <v>0</v>
      </c>
    </row>
    <row r="107" spans="1:43" ht="12.75">
      <c r="A107" s="27">
        <f t="shared" si="20"/>
        <v>0</v>
      </c>
      <c r="B107" s="56">
        <f t="shared" si="21"/>
        <v>0</v>
      </c>
      <c r="C107" s="57">
        <f t="shared" si="22"/>
        <v>0</v>
      </c>
      <c r="D107" s="5">
        <v>2</v>
      </c>
      <c r="E107" s="27">
        <f t="shared" si="23"/>
        <v>0</v>
      </c>
      <c r="F107" s="5">
        <f t="shared" si="24"/>
        <v>0</v>
      </c>
      <c r="G107" s="18"/>
      <c r="H107" s="19"/>
      <c r="I107" s="19"/>
      <c r="J107" s="19"/>
      <c r="K107" s="19"/>
      <c r="L107" s="19"/>
      <c r="M107" s="19"/>
      <c r="N107" s="20"/>
      <c r="O107" s="20"/>
      <c r="P107" s="19"/>
      <c r="Q107" s="19"/>
      <c r="R107" s="19"/>
      <c r="S107" s="19"/>
      <c r="T107" s="19"/>
      <c r="U107" s="21"/>
      <c r="V107" s="19"/>
      <c r="W107" s="19"/>
      <c r="X107" s="19"/>
      <c r="Y107" s="19"/>
      <c r="Z107" s="21"/>
      <c r="AA107" s="19"/>
      <c r="AB107" s="19"/>
      <c r="AC107" s="19"/>
      <c r="AD107" s="19"/>
      <c r="AE107" s="22">
        <f t="shared" si="25"/>
      </c>
      <c r="AF107" s="23">
        <f t="shared" si="26"/>
      </c>
      <c r="AG107" s="23">
        <f t="shared" si="27"/>
      </c>
      <c r="AH107" s="5">
        <f t="shared" si="28"/>
      </c>
      <c r="AI107" s="29">
        <f t="shared" si="29"/>
        <v>0</v>
      </c>
      <c r="AJ107" s="29">
        <f t="shared" si="30"/>
        <v>0</v>
      </c>
      <c r="AK107" s="29">
        <f t="shared" si="31"/>
        <v>0</v>
      </c>
      <c r="AL107" s="29">
        <f t="shared" si="32"/>
        <v>0</v>
      </c>
      <c r="AM107" s="29">
        <f t="shared" si="33"/>
        <v>0</v>
      </c>
      <c r="AN107" s="29">
        <f t="shared" si="34"/>
        <v>0</v>
      </c>
      <c r="AO107" s="29">
        <f t="shared" si="35"/>
        <v>0</v>
      </c>
      <c r="AP107" s="29">
        <f t="shared" si="36"/>
        <v>0</v>
      </c>
      <c r="AQ107" s="29">
        <f t="shared" si="37"/>
        <v>0</v>
      </c>
    </row>
    <row r="108" spans="1:43" ht="12.75">
      <c r="A108" s="27">
        <f t="shared" si="20"/>
        <v>0</v>
      </c>
      <c r="B108" s="56">
        <f t="shared" si="21"/>
        <v>0</v>
      </c>
      <c r="C108" s="57">
        <f t="shared" si="22"/>
        <v>0</v>
      </c>
      <c r="D108" s="5">
        <v>2</v>
      </c>
      <c r="E108" s="27">
        <f t="shared" si="23"/>
        <v>0</v>
      </c>
      <c r="F108" s="5">
        <f t="shared" si="24"/>
        <v>0</v>
      </c>
      <c r="G108" s="18"/>
      <c r="H108" s="19"/>
      <c r="I108" s="19"/>
      <c r="J108" s="19"/>
      <c r="K108" s="19"/>
      <c r="L108" s="19"/>
      <c r="M108" s="19"/>
      <c r="N108" s="20"/>
      <c r="O108" s="20"/>
      <c r="P108" s="19"/>
      <c r="Q108" s="19"/>
      <c r="R108" s="19"/>
      <c r="S108" s="19"/>
      <c r="T108" s="19"/>
      <c r="U108" s="21"/>
      <c r="V108" s="19"/>
      <c r="W108" s="19"/>
      <c r="X108" s="19"/>
      <c r="Y108" s="19"/>
      <c r="Z108" s="21"/>
      <c r="AA108" s="19"/>
      <c r="AB108" s="19"/>
      <c r="AC108" s="19"/>
      <c r="AD108" s="19"/>
      <c r="AE108" s="22">
        <f t="shared" si="25"/>
      </c>
      <c r="AF108" s="23">
        <f t="shared" si="26"/>
      </c>
      <c r="AG108" s="23">
        <f t="shared" si="27"/>
      </c>
      <c r="AH108" s="5">
        <f t="shared" si="28"/>
      </c>
      <c r="AI108" s="29">
        <f t="shared" si="29"/>
        <v>0</v>
      </c>
      <c r="AJ108" s="29">
        <f t="shared" si="30"/>
        <v>0</v>
      </c>
      <c r="AK108" s="29">
        <f t="shared" si="31"/>
        <v>0</v>
      </c>
      <c r="AL108" s="29">
        <f t="shared" si="32"/>
        <v>0</v>
      </c>
      <c r="AM108" s="29">
        <f t="shared" si="33"/>
        <v>0</v>
      </c>
      <c r="AN108" s="29">
        <f t="shared" si="34"/>
        <v>0</v>
      </c>
      <c r="AO108" s="29">
        <f t="shared" si="35"/>
        <v>0</v>
      </c>
      <c r="AP108" s="29">
        <f t="shared" si="36"/>
        <v>0</v>
      </c>
      <c r="AQ108" s="29">
        <f t="shared" si="37"/>
        <v>0</v>
      </c>
    </row>
    <row r="109" spans="1:43" ht="12.75">
      <c r="A109" s="27">
        <f t="shared" si="20"/>
        <v>0</v>
      </c>
      <c r="B109" s="56">
        <f t="shared" si="21"/>
        <v>0</v>
      </c>
      <c r="C109" s="57">
        <f t="shared" si="22"/>
        <v>0</v>
      </c>
      <c r="D109" s="5">
        <v>2</v>
      </c>
      <c r="E109" s="27">
        <f t="shared" si="23"/>
        <v>0</v>
      </c>
      <c r="F109" s="5">
        <f t="shared" si="24"/>
        <v>0</v>
      </c>
      <c r="G109" s="18"/>
      <c r="H109" s="19"/>
      <c r="I109" s="19"/>
      <c r="J109" s="19"/>
      <c r="K109" s="19"/>
      <c r="L109" s="19"/>
      <c r="M109" s="19"/>
      <c r="N109" s="20"/>
      <c r="O109" s="20"/>
      <c r="P109" s="19"/>
      <c r="Q109" s="19"/>
      <c r="R109" s="19"/>
      <c r="S109" s="19"/>
      <c r="T109" s="19"/>
      <c r="U109" s="21"/>
      <c r="V109" s="19"/>
      <c r="W109" s="19"/>
      <c r="X109" s="19"/>
      <c r="Y109" s="19"/>
      <c r="Z109" s="21"/>
      <c r="AA109" s="19"/>
      <c r="AB109" s="19"/>
      <c r="AC109" s="19"/>
      <c r="AD109" s="19"/>
      <c r="AE109" s="22">
        <f t="shared" si="25"/>
      </c>
      <c r="AF109" s="23">
        <f t="shared" si="26"/>
      </c>
      <c r="AG109" s="23">
        <f t="shared" si="27"/>
      </c>
      <c r="AH109" s="5">
        <f t="shared" si="28"/>
      </c>
      <c r="AI109" s="29">
        <f t="shared" si="29"/>
        <v>0</v>
      </c>
      <c r="AJ109" s="29">
        <f t="shared" si="30"/>
        <v>0</v>
      </c>
      <c r="AK109" s="29">
        <f t="shared" si="31"/>
        <v>0</v>
      </c>
      <c r="AL109" s="29">
        <f t="shared" si="32"/>
        <v>0</v>
      </c>
      <c r="AM109" s="29">
        <f t="shared" si="33"/>
        <v>0</v>
      </c>
      <c r="AN109" s="29">
        <f t="shared" si="34"/>
        <v>0</v>
      </c>
      <c r="AO109" s="29">
        <f t="shared" si="35"/>
        <v>0</v>
      </c>
      <c r="AP109" s="29">
        <f t="shared" si="36"/>
        <v>0</v>
      </c>
      <c r="AQ109" s="29">
        <f t="shared" si="37"/>
        <v>0</v>
      </c>
    </row>
    <row r="110" spans="1:43" ht="12.75">
      <c r="A110" s="27">
        <f t="shared" si="20"/>
        <v>0</v>
      </c>
      <c r="B110" s="56">
        <f t="shared" si="21"/>
        <v>0</v>
      </c>
      <c r="C110" s="57">
        <f t="shared" si="22"/>
        <v>0</v>
      </c>
      <c r="D110" s="5">
        <v>2</v>
      </c>
      <c r="E110" s="27">
        <f t="shared" si="23"/>
        <v>0</v>
      </c>
      <c r="F110" s="5">
        <f t="shared" si="24"/>
        <v>0</v>
      </c>
      <c r="G110" s="18"/>
      <c r="H110" s="19"/>
      <c r="I110" s="19"/>
      <c r="J110" s="19"/>
      <c r="K110" s="19"/>
      <c r="L110" s="19"/>
      <c r="M110" s="19"/>
      <c r="N110" s="20"/>
      <c r="O110" s="20"/>
      <c r="P110" s="19"/>
      <c r="Q110" s="19"/>
      <c r="R110" s="19"/>
      <c r="S110" s="19"/>
      <c r="T110" s="19"/>
      <c r="U110" s="21"/>
      <c r="V110" s="19"/>
      <c r="W110" s="19"/>
      <c r="X110" s="19"/>
      <c r="Y110" s="19"/>
      <c r="Z110" s="21"/>
      <c r="AA110" s="19"/>
      <c r="AB110" s="19"/>
      <c r="AC110" s="19"/>
      <c r="AD110" s="19"/>
      <c r="AE110" s="22">
        <f t="shared" si="25"/>
      </c>
      <c r="AF110" s="23">
        <f t="shared" si="26"/>
      </c>
      <c r="AG110" s="23">
        <f t="shared" si="27"/>
      </c>
      <c r="AH110" s="5">
        <f t="shared" si="28"/>
      </c>
      <c r="AI110" s="29">
        <f t="shared" si="29"/>
        <v>0</v>
      </c>
      <c r="AJ110" s="29">
        <f t="shared" si="30"/>
        <v>0</v>
      </c>
      <c r="AK110" s="29">
        <f t="shared" si="31"/>
        <v>0</v>
      </c>
      <c r="AL110" s="29">
        <f t="shared" si="32"/>
        <v>0</v>
      </c>
      <c r="AM110" s="29">
        <f t="shared" si="33"/>
        <v>0</v>
      </c>
      <c r="AN110" s="29">
        <f t="shared" si="34"/>
        <v>0</v>
      </c>
      <c r="AO110" s="29">
        <f t="shared" si="35"/>
        <v>0</v>
      </c>
      <c r="AP110" s="29">
        <f t="shared" si="36"/>
        <v>0</v>
      </c>
      <c r="AQ110" s="29">
        <f t="shared" si="37"/>
        <v>0</v>
      </c>
    </row>
    <row r="111" spans="1:43" ht="12.75">
      <c r="A111" s="27">
        <f t="shared" si="20"/>
        <v>0</v>
      </c>
      <c r="B111" s="56">
        <f t="shared" si="21"/>
        <v>0</v>
      </c>
      <c r="C111" s="57">
        <f t="shared" si="22"/>
        <v>0</v>
      </c>
      <c r="D111" s="5">
        <v>2</v>
      </c>
      <c r="E111" s="27">
        <f t="shared" si="23"/>
        <v>0</v>
      </c>
      <c r="F111" s="5">
        <f t="shared" si="24"/>
        <v>0</v>
      </c>
      <c r="G111" s="18"/>
      <c r="H111" s="19"/>
      <c r="I111" s="19"/>
      <c r="J111" s="19"/>
      <c r="K111" s="19"/>
      <c r="L111" s="19"/>
      <c r="M111" s="19"/>
      <c r="N111" s="20"/>
      <c r="O111" s="20"/>
      <c r="P111" s="19"/>
      <c r="Q111" s="19"/>
      <c r="R111" s="19"/>
      <c r="S111" s="19"/>
      <c r="T111" s="19"/>
      <c r="U111" s="21"/>
      <c r="V111" s="19"/>
      <c r="W111" s="19"/>
      <c r="X111" s="19"/>
      <c r="Y111" s="19"/>
      <c r="Z111" s="21"/>
      <c r="AA111" s="19"/>
      <c r="AB111" s="19"/>
      <c r="AC111" s="19"/>
      <c r="AD111" s="19"/>
      <c r="AE111" s="22">
        <f t="shared" si="25"/>
      </c>
      <c r="AF111" s="23">
        <f t="shared" si="26"/>
      </c>
      <c r="AG111" s="23">
        <f t="shared" si="27"/>
      </c>
      <c r="AH111" s="5">
        <f t="shared" si="28"/>
      </c>
      <c r="AI111" s="29">
        <f t="shared" si="29"/>
        <v>0</v>
      </c>
      <c r="AJ111" s="29">
        <f t="shared" si="30"/>
        <v>0</v>
      </c>
      <c r="AK111" s="29">
        <f t="shared" si="31"/>
        <v>0</v>
      </c>
      <c r="AL111" s="29">
        <f t="shared" si="32"/>
        <v>0</v>
      </c>
      <c r="AM111" s="29">
        <f t="shared" si="33"/>
        <v>0</v>
      </c>
      <c r="AN111" s="29">
        <f t="shared" si="34"/>
        <v>0</v>
      </c>
      <c r="AO111" s="29">
        <f t="shared" si="35"/>
        <v>0</v>
      </c>
      <c r="AP111" s="29">
        <f t="shared" si="36"/>
        <v>0</v>
      </c>
      <c r="AQ111" s="29">
        <f t="shared" si="37"/>
        <v>0</v>
      </c>
    </row>
    <row r="112" spans="1:43" ht="12.75">
      <c r="A112" s="27">
        <f t="shared" si="20"/>
        <v>0</v>
      </c>
      <c r="B112" s="56">
        <f t="shared" si="21"/>
        <v>0</v>
      </c>
      <c r="C112" s="57">
        <f t="shared" si="22"/>
        <v>0</v>
      </c>
      <c r="D112" s="5">
        <v>2</v>
      </c>
      <c r="E112" s="27">
        <f t="shared" si="23"/>
        <v>0</v>
      </c>
      <c r="F112" s="5">
        <f t="shared" si="24"/>
        <v>0</v>
      </c>
      <c r="G112" s="18"/>
      <c r="H112" s="19"/>
      <c r="I112" s="19"/>
      <c r="J112" s="19"/>
      <c r="K112" s="19"/>
      <c r="L112" s="19"/>
      <c r="M112" s="19"/>
      <c r="N112" s="20"/>
      <c r="O112" s="20"/>
      <c r="P112" s="19"/>
      <c r="Q112" s="19"/>
      <c r="R112" s="19"/>
      <c r="S112" s="19"/>
      <c r="T112" s="19"/>
      <c r="U112" s="21"/>
      <c r="V112" s="19"/>
      <c r="W112" s="19"/>
      <c r="X112" s="19"/>
      <c r="Y112" s="19"/>
      <c r="Z112" s="21"/>
      <c r="AA112" s="19"/>
      <c r="AB112" s="19"/>
      <c r="AC112" s="19"/>
      <c r="AD112" s="19"/>
      <c r="AE112" s="22">
        <f t="shared" si="25"/>
      </c>
      <c r="AF112" s="23">
        <f t="shared" si="26"/>
      </c>
      <c r="AG112" s="23">
        <f t="shared" si="27"/>
      </c>
      <c r="AH112" s="5">
        <f t="shared" si="28"/>
      </c>
      <c r="AI112" s="29">
        <f t="shared" si="29"/>
        <v>0</v>
      </c>
      <c r="AJ112" s="29">
        <f t="shared" si="30"/>
        <v>0</v>
      </c>
      <c r="AK112" s="29">
        <f t="shared" si="31"/>
        <v>0</v>
      </c>
      <c r="AL112" s="29">
        <f t="shared" si="32"/>
        <v>0</v>
      </c>
      <c r="AM112" s="29">
        <f t="shared" si="33"/>
        <v>0</v>
      </c>
      <c r="AN112" s="29">
        <f t="shared" si="34"/>
        <v>0</v>
      </c>
      <c r="AO112" s="29">
        <f t="shared" si="35"/>
        <v>0</v>
      </c>
      <c r="AP112" s="29">
        <f t="shared" si="36"/>
        <v>0</v>
      </c>
      <c r="AQ112" s="29">
        <f t="shared" si="37"/>
        <v>0</v>
      </c>
    </row>
    <row r="113" spans="1:43" ht="12.75">
      <c r="A113" s="27">
        <f t="shared" si="20"/>
        <v>0</v>
      </c>
      <c r="B113" s="56">
        <f t="shared" si="21"/>
        <v>0</v>
      </c>
      <c r="C113" s="57">
        <f t="shared" si="22"/>
        <v>0</v>
      </c>
      <c r="D113" s="5">
        <v>2</v>
      </c>
      <c r="E113" s="27">
        <f t="shared" si="23"/>
        <v>0</v>
      </c>
      <c r="F113" s="5">
        <f t="shared" si="24"/>
        <v>0</v>
      </c>
      <c r="G113" s="18"/>
      <c r="H113" s="19"/>
      <c r="I113" s="19"/>
      <c r="J113" s="19"/>
      <c r="K113" s="19"/>
      <c r="L113" s="19"/>
      <c r="M113" s="19"/>
      <c r="N113" s="20"/>
      <c r="O113" s="20"/>
      <c r="P113" s="19"/>
      <c r="Q113" s="19"/>
      <c r="R113" s="19"/>
      <c r="S113" s="19"/>
      <c r="T113" s="19"/>
      <c r="U113" s="21"/>
      <c r="V113" s="19"/>
      <c r="W113" s="19"/>
      <c r="X113" s="19"/>
      <c r="Y113" s="19"/>
      <c r="Z113" s="21"/>
      <c r="AA113" s="19"/>
      <c r="AB113" s="19"/>
      <c r="AC113" s="19"/>
      <c r="AD113" s="19"/>
      <c r="AE113" s="22">
        <f t="shared" si="25"/>
      </c>
      <c r="AF113" s="23">
        <f t="shared" si="26"/>
      </c>
      <c r="AG113" s="23">
        <f t="shared" si="27"/>
      </c>
      <c r="AH113" s="5">
        <f t="shared" si="28"/>
      </c>
      <c r="AI113" s="29">
        <f t="shared" si="29"/>
        <v>0</v>
      </c>
      <c r="AJ113" s="29">
        <f t="shared" si="30"/>
        <v>0</v>
      </c>
      <c r="AK113" s="29">
        <f t="shared" si="31"/>
        <v>0</v>
      </c>
      <c r="AL113" s="29">
        <f t="shared" si="32"/>
        <v>0</v>
      </c>
      <c r="AM113" s="29">
        <f t="shared" si="33"/>
        <v>0</v>
      </c>
      <c r="AN113" s="29">
        <f t="shared" si="34"/>
        <v>0</v>
      </c>
      <c r="AO113" s="29">
        <f t="shared" si="35"/>
        <v>0</v>
      </c>
      <c r="AP113" s="29">
        <f t="shared" si="36"/>
        <v>0</v>
      </c>
      <c r="AQ113" s="29">
        <f t="shared" si="37"/>
        <v>0</v>
      </c>
    </row>
    <row r="114" spans="1:43" ht="12.75">
      <c r="A114" s="27">
        <f t="shared" si="20"/>
        <v>0</v>
      </c>
      <c r="B114" s="56">
        <f t="shared" si="21"/>
        <v>0</v>
      </c>
      <c r="C114" s="57">
        <f t="shared" si="22"/>
        <v>0</v>
      </c>
      <c r="D114" s="5">
        <v>2</v>
      </c>
      <c r="E114" s="27">
        <f t="shared" si="23"/>
        <v>0</v>
      </c>
      <c r="F114" s="5">
        <f t="shared" si="24"/>
        <v>0</v>
      </c>
      <c r="G114" s="18"/>
      <c r="H114" s="19"/>
      <c r="I114" s="19"/>
      <c r="J114" s="19"/>
      <c r="K114" s="19"/>
      <c r="L114" s="19"/>
      <c r="M114" s="19"/>
      <c r="N114" s="20"/>
      <c r="O114" s="20"/>
      <c r="P114" s="19"/>
      <c r="Q114" s="19"/>
      <c r="R114" s="19"/>
      <c r="S114" s="19"/>
      <c r="T114" s="19"/>
      <c r="U114" s="21"/>
      <c r="V114" s="19"/>
      <c r="W114" s="19"/>
      <c r="X114" s="19"/>
      <c r="Y114" s="19"/>
      <c r="Z114" s="21"/>
      <c r="AA114" s="19"/>
      <c r="AB114" s="19"/>
      <c r="AC114" s="19"/>
      <c r="AD114" s="19"/>
      <c r="AE114" s="22">
        <f t="shared" si="25"/>
      </c>
      <c r="AF114" s="23">
        <f t="shared" si="26"/>
      </c>
      <c r="AG114" s="23">
        <f t="shared" si="27"/>
      </c>
      <c r="AH114" s="5">
        <f t="shared" si="28"/>
      </c>
      <c r="AI114" s="29">
        <f t="shared" si="29"/>
        <v>0</v>
      </c>
      <c r="AJ114" s="29">
        <f t="shared" si="30"/>
        <v>0</v>
      </c>
      <c r="AK114" s="29">
        <f t="shared" si="31"/>
        <v>0</v>
      </c>
      <c r="AL114" s="29">
        <f t="shared" si="32"/>
        <v>0</v>
      </c>
      <c r="AM114" s="29">
        <f t="shared" si="33"/>
        <v>0</v>
      </c>
      <c r="AN114" s="29">
        <f t="shared" si="34"/>
        <v>0</v>
      </c>
      <c r="AO114" s="29">
        <f t="shared" si="35"/>
        <v>0</v>
      </c>
      <c r="AP114" s="29">
        <f t="shared" si="36"/>
        <v>0</v>
      </c>
      <c r="AQ114" s="29">
        <f t="shared" si="37"/>
        <v>0</v>
      </c>
    </row>
    <row r="115" spans="1:43" ht="12.75">
      <c r="A115" s="27">
        <f t="shared" si="20"/>
        <v>0</v>
      </c>
      <c r="B115" s="56">
        <f t="shared" si="21"/>
        <v>0</v>
      </c>
      <c r="C115" s="57">
        <f t="shared" si="22"/>
        <v>0</v>
      </c>
      <c r="D115" s="5">
        <v>2</v>
      </c>
      <c r="E115" s="27">
        <f t="shared" si="23"/>
        <v>0</v>
      </c>
      <c r="F115" s="5">
        <f t="shared" si="24"/>
        <v>0</v>
      </c>
      <c r="G115" s="18"/>
      <c r="H115" s="19"/>
      <c r="I115" s="19"/>
      <c r="J115" s="19"/>
      <c r="K115" s="19"/>
      <c r="L115" s="19"/>
      <c r="M115" s="19"/>
      <c r="N115" s="20"/>
      <c r="O115" s="20"/>
      <c r="P115" s="19"/>
      <c r="Q115" s="19"/>
      <c r="R115" s="19"/>
      <c r="S115" s="19"/>
      <c r="T115" s="19"/>
      <c r="U115" s="21"/>
      <c r="V115" s="19"/>
      <c r="W115" s="19"/>
      <c r="X115" s="19"/>
      <c r="Y115" s="19"/>
      <c r="Z115" s="21"/>
      <c r="AA115" s="19"/>
      <c r="AB115" s="19"/>
      <c r="AC115" s="19"/>
      <c r="AD115" s="19"/>
      <c r="AE115" s="22">
        <f t="shared" si="25"/>
      </c>
      <c r="AF115" s="23">
        <f t="shared" si="26"/>
      </c>
      <c r="AG115" s="23">
        <f t="shared" si="27"/>
      </c>
      <c r="AH115" s="5">
        <f t="shared" si="28"/>
      </c>
      <c r="AI115" s="29">
        <f t="shared" si="29"/>
        <v>0</v>
      </c>
      <c r="AJ115" s="29">
        <f t="shared" si="30"/>
        <v>0</v>
      </c>
      <c r="AK115" s="29">
        <f t="shared" si="31"/>
        <v>0</v>
      </c>
      <c r="AL115" s="29">
        <f t="shared" si="32"/>
        <v>0</v>
      </c>
      <c r="AM115" s="29">
        <f t="shared" si="33"/>
        <v>0</v>
      </c>
      <c r="AN115" s="29">
        <f t="shared" si="34"/>
        <v>0</v>
      </c>
      <c r="AO115" s="29">
        <f t="shared" si="35"/>
        <v>0</v>
      </c>
      <c r="AP115" s="29">
        <f t="shared" si="36"/>
        <v>0</v>
      </c>
      <c r="AQ115" s="29">
        <f t="shared" si="37"/>
        <v>0</v>
      </c>
    </row>
    <row r="116" spans="1:43" ht="12.75">
      <c r="A116" s="27">
        <f t="shared" si="20"/>
        <v>0</v>
      </c>
      <c r="B116" s="56">
        <f t="shared" si="21"/>
        <v>0</v>
      </c>
      <c r="C116" s="57">
        <f t="shared" si="22"/>
        <v>0</v>
      </c>
      <c r="D116" s="5">
        <v>2</v>
      </c>
      <c r="E116" s="27">
        <f t="shared" si="23"/>
        <v>0</v>
      </c>
      <c r="F116" s="5">
        <f t="shared" si="24"/>
        <v>0</v>
      </c>
      <c r="G116" s="18"/>
      <c r="H116" s="19"/>
      <c r="I116" s="19"/>
      <c r="J116" s="19"/>
      <c r="K116" s="19"/>
      <c r="L116" s="19"/>
      <c r="M116" s="19"/>
      <c r="N116" s="20"/>
      <c r="O116" s="20"/>
      <c r="P116" s="19"/>
      <c r="Q116" s="19"/>
      <c r="R116" s="19"/>
      <c r="S116" s="19"/>
      <c r="T116" s="19"/>
      <c r="U116" s="21"/>
      <c r="V116" s="19"/>
      <c r="W116" s="19"/>
      <c r="X116" s="19"/>
      <c r="Y116" s="19"/>
      <c r="Z116" s="21"/>
      <c r="AA116" s="19"/>
      <c r="AB116" s="19"/>
      <c r="AC116" s="19"/>
      <c r="AD116" s="19"/>
      <c r="AE116" s="22">
        <f t="shared" si="25"/>
      </c>
      <c r="AF116" s="23">
        <f t="shared" si="26"/>
      </c>
      <c r="AG116" s="23">
        <f t="shared" si="27"/>
      </c>
      <c r="AH116" s="5">
        <f t="shared" si="28"/>
      </c>
      <c r="AI116" s="29">
        <f t="shared" si="29"/>
        <v>0</v>
      </c>
      <c r="AJ116" s="29">
        <f t="shared" si="30"/>
        <v>0</v>
      </c>
      <c r="AK116" s="29">
        <f t="shared" si="31"/>
        <v>0</v>
      </c>
      <c r="AL116" s="29">
        <f t="shared" si="32"/>
        <v>0</v>
      </c>
      <c r="AM116" s="29">
        <f t="shared" si="33"/>
        <v>0</v>
      </c>
      <c r="AN116" s="29">
        <f t="shared" si="34"/>
        <v>0</v>
      </c>
      <c r="AO116" s="29">
        <f t="shared" si="35"/>
        <v>0</v>
      </c>
      <c r="AP116" s="29">
        <f t="shared" si="36"/>
        <v>0</v>
      </c>
      <c r="AQ116" s="29">
        <f t="shared" si="37"/>
        <v>0</v>
      </c>
    </row>
    <row r="117" spans="1:43" ht="12.75">
      <c r="A117" s="27">
        <f t="shared" si="20"/>
        <v>0</v>
      </c>
      <c r="B117" s="56">
        <f t="shared" si="21"/>
        <v>0</v>
      </c>
      <c r="C117" s="57">
        <f t="shared" si="22"/>
        <v>0</v>
      </c>
      <c r="D117" s="5">
        <v>2</v>
      </c>
      <c r="E117" s="27">
        <f t="shared" si="23"/>
        <v>0</v>
      </c>
      <c r="F117" s="5">
        <f t="shared" si="24"/>
        <v>0</v>
      </c>
      <c r="G117" s="18"/>
      <c r="H117" s="19"/>
      <c r="I117" s="19"/>
      <c r="J117" s="19"/>
      <c r="K117" s="19"/>
      <c r="L117" s="19"/>
      <c r="M117" s="19"/>
      <c r="N117" s="20"/>
      <c r="O117" s="20"/>
      <c r="P117" s="19"/>
      <c r="Q117" s="19"/>
      <c r="R117" s="19"/>
      <c r="S117" s="19"/>
      <c r="T117" s="19"/>
      <c r="U117" s="21"/>
      <c r="V117" s="19"/>
      <c r="W117" s="19"/>
      <c r="X117" s="19"/>
      <c r="Y117" s="19"/>
      <c r="Z117" s="21"/>
      <c r="AA117" s="19"/>
      <c r="AB117" s="19"/>
      <c r="AC117" s="19"/>
      <c r="AD117" s="19"/>
      <c r="AE117" s="22">
        <f t="shared" si="25"/>
      </c>
      <c r="AF117" s="23">
        <f t="shared" si="26"/>
      </c>
      <c r="AG117" s="23">
        <f t="shared" si="27"/>
      </c>
      <c r="AH117" s="5">
        <f t="shared" si="28"/>
      </c>
      <c r="AI117" s="29">
        <f t="shared" si="29"/>
        <v>0</v>
      </c>
      <c r="AJ117" s="29">
        <f t="shared" si="30"/>
        <v>0</v>
      </c>
      <c r="AK117" s="29">
        <f t="shared" si="31"/>
        <v>0</v>
      </c>
      <c r="AL117" s="29">
        <f t="shared" si="32"/>
        <v>0</v>
      </c>
      <c r="AM117" s="29">
        <f t="shared" si="33"/>
        <v>0</v>
      </c>
      <c r="AN117" s="29">
        <f t="shared" si="34"/>
        <v>0</v>
      </c>
      <c r="AO117" s="29">
        <f t="shared" si="35"/>
        <v>0</v>
      </c>
      <c r="AP117" s="29">
        <f t="shared" si="36"/>
        <v>0</v>
      </c>
      <c r="AQ117" s="29">
        <f t="shared" si="37"/>
        <v>0</v>
      </c>
    </row>
    <row r="118" spans="1:43" ht="12.75">
      <c r="A118" s="27">
        <f t="shared" si="20"/>
        <v>0</v>
      </c>
      <c r="B118" s="56">
        <f t="shared" si="21"/>
        <v>0</v>
      </c>
      <c r="C118" s="57">
        <f t="shared" si="22"/>
        <v>0</v>
      </c>
      <c r="D118" s="5">
        <v>2</v>
      </c>
      <c r="E118" s="27">
        <f t="shared" si="23"/>
        <v>0</v>
      </c>
      <c r="F118" s="5">
        <f t="shared" si="24"/>
        <v>0</v>
      </c>
      <c r="G118" s="18"/>
      <c r="H118" s="19"/>
      <c r="I118" s="19"/>
      <c r="J118" s="19"/>
      <c r="K118" s="19"/>
      <c r="L118" s="19"/>
      <c r="M118" s="19"/>
      <c r="N118" s="20"/>
      <c r="O118" s="20"/>
      <c r="P118" s="19"/>
      <c r="Q118" s="19"/>
      <c r="R118" s="19"/>
      <c r="S118" s="19"/>
      <c r="T118" s="19"/>
      <c r="U118" s="21"/>
      <c r="V118" s="19"/>
      <c r="W118" s="19"/>
      <c r="X118" s="19"/>
      <c r="Y118" s="19"/>
      <c r="Z118" s="21"/>
      <c r="AA118" s="19"/>
      <c r="AB118" s="19"/>
      <c r="AC118" s="19"/>
      <c r="AD118" s="19"/>
      <c r="AE118" s="22">
        <f t="shared" si="25"/>
      </c>
      <c r="AF118" s="23">
        <f t="shared" si="26"/>
      </c>
      <c r="AG118" s="23">
        <f t="shared" si="27"/>
      </c>
      <c r="AH118" s="5">
        <f t="shared" si="28"/>
      </c>
      <c r="AI118" s="29">
        <f t="shared" si="29"/>
        <v>0</v>
      </c>
      <c r="AJ118" s="29">
        <f t="shared" si="30"/>
        <v>0</v>
      </c>
      <c r="AK118" s="29">
        <f t="shared" si="31"/>
        <v>0</v>
      </c>
      <c r="AL118" s="29">
        <f t="shared" si="32"/>
        <v>0</v>
      </c>
      <c r="AM118" s="29">
        <f t="shared" si="33"/>
        <v>0</v>
      </c>
      <c r="AN118" s="29">
        <f t="shared" si="34"/>
        <v>0</v>
      </c>
      <c r="AO118" s="29">
        <f t="shared" si="35"/>
        <v>0</v>
      </c>
      <c r="AP118" s="29">
        <f t="shared" si="36"/>
        <v>0</v>
      </c>
      <c r="AQ118" s="29">
        <f t="shared" si="37"/>
        <v>0</v>
      </c>
    </row>
    <row r="119" spans="1:43" ht="12.75">
      <c r="A119" s="27">
        <f t="shared" si="20"/>
        <v>0</v>
      </c>
      <c r="B119" s="56">
        <f t="shared" si="21"/>
        <v>0</v>
      </c>
      <c r="C119" s="57">
        <f t="shared" si="22"/>
        <v>0</v>
      </c>
      <c r="D119" s="5">
        <v>2</v>
      </c>
      <c r="E119" s="27">
        <f t="shared" si="23"/>
        <v>0</v>
      </c>
      <c r="F119" s="5">
        <f t="shared" si="24"/>
        <v>0</v>
      </c>
      <c r="G119" s="18"/>
      <c r="H119" s="19"/>
      <c r="I119" s="19"/>
      <c r="J119" s="19"/>
      <c r="K119" s="19"/>
      <c r="L119" s="19"/>
      <c r="M119" s="19"/>
      <c r="N119" s="20"/>
      <c r="O119" s="20"/>
      <c r="P119" s="19"/>
      <c r="Q119" s="19"/>
      <c r="R119" s="19"/>
      <c r="S119" s="19"/>
      <c r="T119" s="19"/>
      <c r="U119" s="21"/>
      <c r="V119" s="19"/>
      <c r="W119" s="19"/>
      <c r="X119" s="19"/>
      <c r="Y119" s="19"/>
      <c r="Z119" s="21"/>
      <c r="AA119" s="19"/>
      <c r="AB119" s="19"/>
      <c r="AC119" s="19"/>
      <c r="AD119" s="19"/>
      <c r="AE119" s="22">
        <f t="shared" si="25"/>
      </c>
      <c r="AF119" s="23">
        <f t="shared" si="26"/>
      </c>
      <c r="AG119" s="23">
        <f t="shared" si="27"/>
      </c>
      <c r="AH119" s="5">
        <f t="shared" si="28"/>
      </c>
      <c r="AI119" s="29">
        <f t="shared" si="29"/>
        <v>0</v>
      </c>
      <c r="AJ119" s="29">
        <f t="shared" si="30"/>
        <v>0</v>
      </c>
      <c r="AK119" s="29">
        <f t="shared" si="31"/>
        <v>0</v>
      </c>
      <c r="AL119" s="29">
        <f t="shared" si="32"/>
        <v>0</v>
      </c>
      <c r="AM119" s="29">
        <f t="shared" si="33"/>
        <v>0</v>
      </c>
      <c r="AN119" s="29">
        <f t="shared" si="34"/>
        <v>0</v>
      </c>
      <c r="AO119" s="29">
        <f t="shared" si="35"/>
        <v>0</v>
      </c>
      <c r="AP119" s="29">
        <f t="shared" si="36"/>
        <v>0</v>
      </c>
      <c r="AQ119" s="29">
        <f t="shared" si="37"/>
        <v>0</v>
      </c>
    </row>
    <row r="120" spans="1:43" ht="12.75">
      <c r="A120" s="27">
        <f t="shared" si="20"/>
        <v>0</v>
      </c>
      <c r="B120" s="56">
        <f t="shared" si="21"/>
        <v>0</v>
      </c>
      <c r="C120" s="57">
        <f t="shared" si="22"/>
        <v>0</v>
      </c>
      <c r="D120" s="5">
        <v>2</v>
      </c>
      <c r="E120" s="27">
        <f t="shared" si="23"/>
        <v>0</v>
      </c>
      <c r="F120" s="5">
        <f t="shared" si="24"/>
        <v>0</v>
      </c>
      <c r="G120" s="18"/>
      <c r="H120" s="19"/>
      <c r="I120" s="19"/>
      <c r="J120" s="19"/>
      <c r="K120" s="19"/>
      <c r="L120" s="19"/>
      <c r="M120" s="19"/>
      <c r="N120" s="20"/>
      <c r="O120" s="20"/>
      <c r="P120" s="19"/>
      <c r="Q120" s="19"/>
      <c r="R120" s="19"/>
      <c r="S120" s="19"/>
      <c r="T120" s="19"/>
      <c r="U120" s="21"/>
      <c r="V120" s="19"/>
      <c r="W120" s="19"/>
      <c r="X120" s="19"/>
      <c r="Y120" s="19"/>
      <c r="Z120" s="21"/>
      <c r="AA120" s="19"/>
      <c r="AB120" s="19"/>
      <c r="AC120" s="19"/>
      <c r="AD120" s="19"/>
      <c r="AE120" s="22">
        <f t="shared" si="25"/>
      </c>
      <c r="AF120" s="23">
        <f t="shared" si="26"/>
      </c>
      <c r="AG120" s="23">
        <f t="shared" si="27"/>
      </c>
      <c r="AH120" s="5">
        <f t="shared" si="28"/>
      </c>
      <c r="AI120" s="29">
        <f t="shared" si="29"/>
        <v>0</v>
      </c>
      <c r="AJ120" s="29">
        <f t="shared" si="30"/>
        <v>0</v>
      </c>
      <c r="AK120" s="29">
        <f t="shared" si="31"/>
        <v>0</v>
      </c>
      <c r="AL120" s="29">
        <f t="shared" si="32"/>
        <v>0</v>
      </c>
      <c r="AM120" s="29">
        <f t="shared" si="33"/>
        <v>0</v>
      </c>
      <c r="AN120" s="29">
        <f t="shared" si="34"/>
        <v>0</v>
      </c>
      <c r="AO120" s="29">
        <f t="shared" si="35"/>
        <v>0</v>
      </c>
      <c r="AP120" s="29">
        <f t="shared" si="36"/>
        <v>0</v>
      </c>
      <c r="AQ120" s="29">
        <f t="shared" si="37"/>
        <v>0</v>
      </c>
    </row>
    <row r="121" spans="1:43" ht="12.75">
      <c r="A121" s="27">
        <f t="shared" si="20"/>
        <v>0</v>
      </c>
      <c r="B121" s="56">
        <f t="shared" si="21"/>
        <v>0</v>
      </c>
      <c r="C121" s="57">
        <f t="shared" si="22"/>
        <v>0</v>
      </c>
      <c r="D121" s="5">
        <v>2</v>
      </c>
      <c r="E121" s="27">
        <f t="shared" si="23"/>
        <v>0</v>
      </c>
      <c r="F121" s="5">
        <f t="shared" si="24"/>
        <v>0</v>
      </c>
      <c r="G121" s="18"/>
      <c r="H121" s="19"/>
      <c r="I121" s="19"/>
      <c r="J121" s="19"/>
      <c r="K121" s="19"/>
      <c r="L121" s="19"/>
      <c r="M121" s="19"/>
      <c r="N121" s="20"/>
      <c r="O121" s="20"/>
      <c r="P121" s="19"/>
      <c r="Q121" s="19"/>
      <c r="R121" s="19"/>
      <c r="S121" s="19"/>
      <c r="T121" s="19"/>
      <c r="U121" s="21"/>
      <c r="V121" s="19"/>
      <c r="W121" s="19"/>
      <c r="X121" s="19"/>
      <c r="Y121" s="19"/>
      <c r="Z121" s="21"/>
      <c r="AA121" s="19"/>
      <c r="AB121" s="19"/>
      <c r="AC121" s="19"/>
      <c r="AD121" s="19"/>
      <c r="AE121" s="22">
        <f t="shared" si="25"/>
      </c>
      <c r="AF121" s="23">
        <f t="shared" si="26"/>
      </c>
      <c r="AG121" s="23">
        <f t="shared" si="27"/>
      </c>
      <c r="AH121" s="5">
        <f t="shared" si="28"/>
      </c>
      <c r="AI121" s="29">
        <f t="shared" si="29"/>
        <v>0</v>
      </c>
      <c r="AJ121" s="29">
        <f t="shared" si="30"/>
        <v>0</v>
      </c>
      <c r="AK121" s="29">
        <f t="shared" si="31"/>
        <v>0</v>
      </c>
      <c r="AL121" s="29">
        <f t="shared" si="32"/>
        <v>0</v>
      </c>
      <c r="AM121" s="29">
        <f t="shared" si="33"/>
        <v>0</v>
      </c>
      <c r="AN121" s="29">
        <f t="shared" si="34"/>
        <v>0</v>
      </c>
      <c r="AO121" s="29">
        <f t="shared" si="35"/>
        <v>0</v>
      </c>
      <c r="AP121" s="29">
        <f t="shared" si="36"/>
        <v>0</v>
      </c>
      <c r="AQ121" s="29">
        <f t="shared" si="37"/>
        <v>0</v>
      </c>
    </row>
    <row r="122" spans="7:33" ht="12.75">
      <c r="G122" s="58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59"/>
      <c r="AG122" s="59"/>
    </row>
    <row r="123" ht="12.75">
      <c r="G123" s="56"/>
    </row>
    <row r="124" spans="7:31" ht="12.75">
      <c r="G124" s="56"/>
      <c r="Y124" s="6" t="s">
        <v>92</v>
      </c>
      <c r="AB124" s="6"/>
      <c r="AC124" s="6"/>
      <c r="AD124" s="6"/>
      <c r="AE124" s="61">
        <f>IF(COUNT(AE102:AE121)=0,"",AVERAGE(AE102:AE121))</f>
      </c>
    </row>
    <row r="125" spans="7:33" ht="12.75">
      <c r="G125" s="56"/>
      <c r="AD125" s="62" t="s">
        <v>89</v>
      </c>
      <c r="AE125" s="63">
        <f>IF(AE124="","",STDEV(AE102:AE121)/SQRT(COUNT(AE102:AE121))*2)</f>
      </c>
      <c r="AF125" s="62" t="s">
        <v>90</v>
      </c>
      <c r="AG125" s="64"/>
    </row>
    <row r="126" spans="7:31" ht="12.75">
      <c r="G126" s="56"/>
      <c r="AD126" s="6" t="s">
        <v>57</v>
      </c>
      <c r="AE126" s="65">
        <f>IF(AE124="","",STDEV(AE102:AE121)/SQRT(COUNT(AE102:AE121)))</f>
      </c>
    </row>
    <row r="127" ht="12.75">
      <c r="G127" s="56"/>
    </row>
    <row r="128" spans="7:31" ht="12.75">
      <c r="G128" s="12"/>
      <c r="P128" s="16"/>
      <c r="Q128" s="16"/>
      <c r="R128" s="16"/>
      <c r="S128" s="16"/>
      <c r="T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7:31" ht="12.75">
      <c r="G129" s="12"/>
      <c r="J129" s="6" t="s">
        <v>7</v>
      </c>
      <c r="K129" s="6"/>
      <c r="L129" s="8"/>
      <c r="M129" s="7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7:31" ht="12.75">
      <c r="G130" s="6" t="s">
        <v>93</v>
      </c>
      <c r="H130" s="9"/>
      <c r="I130" s="10"/>
      <c r="J130" s="6" t="s">
        <v>10</v>
      </c>
      <c r="K130" s="6"/>
      <c r="L130" s="11"/>
      <c r="M130" s="54"/>
      <c r="N130" s="68">
        <f>IF(AND(COUNT(AE132:AE151)&gt;0,COUNT(AE132:AE151)&lt;5),"Caution! Strata has less than 5 lines","")</f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33" ht="105">
      <c r="A131" s="6" t="s">
        <v>47</v>
      </c>
      <c r="B131" s="6" t="s">
        <v>74</v>
      </c>
      <c r="C131" s="6" t="s">
        <v>75</v>
      </c>
      <c r="D131" s="6" t="s">
        <v>76</v>
      </c>
      <c r="E131" s="6" t="s">
        <v>77</v>
      </c>
      <c r="F131" s="6" t="s">
        <v>78</v>
      </c>
      <c r="G131" s="12" t="s">
        <v>11</v>
      </c>
      <c r="H131" s="13" t="s">
        <v>12</v>
      </c>
      <c r="I131" s="13" t="s">
        <v>13</v>
      </c>
      <c r="J131" s="13" t="s">
        <v>14</v>
      </c>
      <c r="K131" s="13" t="s">
        <v>15</v>
      </c>
      <c r="L131" s="13" t="s">
        <v>16</v>
      </c>
      <c r="M131" s="13" t="s">
        <v>17</v>
      </c>
      <c r="N131" s="14" t="s">
        <v>18</v>
      </c>
      <c r="O131" s="14" t="s">
        <v>19</v>
      </c>
      <c r="P131" s="15" t="s">
        <v>20</v>
      </c>
      <c r="Q131" s="15" t="s">
        <v>21</v>
      </c>
      <c r="R131" s="15" t="s">
        <v>22</v>
      </c>
      <c r="S131" s="15" t="s">
        <v>23</v>
      </c>
      <c r="T131" s="15" t="s">
        <v>24</v>
      </c>
      <c r="U131" s="15" t="s">
        <v>20</v>
      </c>
      <c r="V131" s="15" t="s">
        <v>21</v>
      </c>
      <c r="W131" s="15" t="s">
        <v>22</v>
      </c>
      <c r="X131" s="15" t="s">
        <v>23</v>
      </c>
      <c r="Y131" s="15" t="s">
        <v>24</v>
      </c>
      <c r="Z131" s="15" t="s">
        <v>20</v>
      </c>
      <c r="AA131" s="15" t="s">
        <v>21</v>
      </c>
      <c r="AB131" s="15" t="s">
        <v>22</v>
      </c>
      <c r="AC131" s="15" t="s">
        <v>23</v>
      </c>
      <c r="AD131" s="15" t="s">
        <v>24</v>
      </c>
      <c r="AE131" s="16" t="s">
        <v>25</v>
      </c>
      <c r="AF131" s="17" t="s">
        <v>26</v>
      </c>
      <c r="AG131" s="17" t="s">
        <v>27</v>
      </c>
    </row>
    <row r="132" spans="1:43" ht="12.75">
      <c r="A132" s="27">
        <f aca="true" t="shared" si="38" ref="A132:A151">D$3</f>
        <v>0</v>
      </c>
      <c r="B132" s="56">
        <f aca="true" t="shared" si="39" ref="B132:B151">D$9</f>
        <v>0</v>
      </c>
      <c r="C132" s="57">
        <f aca="true" t="shared" si="40" ref="C132:C151">L$129</f>
        <v>0</v>
      </c>
      <c r="D132" s="5">
        <v>3</v>
      </c>
      <c r="E132" s="27">
        <f aca="true" t="shared" si="41" ref="E132:E151">H$130</f>
        <v>0</v>
      </c>
      <c r="F132" s="5">
        <f aca="true" t="shared" si="42" ref="F132:F151">C$18</f>
        <v>0</v>
      </c>
      <c r="G132" s="18"/>
      <c r="H132" s="19"/>
      <c r="I132" s="19"/>
      <c r="J132" s="19"/>
      <c r="K132" s="19"/>
      <c r="L132" s="19"/>
      <c r="M132" s="19"/>
      <c r="N132" s="20"/>
      <c r="O132" s="20"/>
      <c r="P132" s="19"/>
      <c r="Q132" s="19"/>
      <c r="R132" s="19"/>
      <c r="S132" s="19"/>
      <c r="T132" s="19"/>
      <c r="U132" s="21"/>
      <c r="V132" s="19"/>
      <c r="W132" s="19"/>
      <c r="X132" s="19"/>
      <c r="Y132" s="19"/>
      <c r="Z132" s="21"/>
      <c r="AA132" s="19"/>
      <c r="AB132" s="19"/>
      <c r="AC132" s="19"/>
      <c r="AD132" s="19"/>
      <c r="AE132" s="22">
        <f aca="true" t="shared" si="43" ref="AE132:AE151">IF(SUM(P132:AD132)=0,"",IF(SUM(U132:Y132,Z132:AD132)=0,((AL132/(SUM(P132:T132)-(AO132*0.5))))*100,IF(SUM(Z132:AD132)=0,(AM132/(SUM(P132:T132,U132:Y132)-(AP132*0.5))),(AN132/(SUM(P132:T132,U132:Y132,Z132:AD132)-(AQ132*0.5))))*100))</f>
      </c>
      <c r="AF132" s="23">
        <f aca="true" t="shared" si="44" ref="AF132:AF151">IF(AND(SUM(P132:T132)&lt;&gt;0,SUM(P132:T132)&lt;&gt;5,SUM(P132:T132)&lt;&gt;10,SUM(P132:T132)&lt;&gt;15,SUM(P132:T132)&lt;&gt;20),1,IF(AND(SUM(U132:Y132)&lt;&gt;0,SUM(U132:Y132)&lt;&gt;5,SUM(U132:Y132)&lt;&gt;10,SUM(U132:Y132)&lt;&gt;15,SUM(U132:Y132)&lt;&gt;20),2,IF(AND(SUM(Z132:AD132)&lt;&gt;0,SUM(Z132:AD132)&lt;&gt;5,SUM(Z132:AD132)&lt;&gt;10,SUM(Z132:AD132)&lt;&gt;15,SUM(Z132:AD132)&lt;&gt;20),3,"")))</f>
      </c>
      <c r="AG132" s="23">
        <f aca="true" t="shared" si="45" ref="AG132:AG151">IF(AND(SUM(P132:T132)&lt;&gt;0,SUM(U132:AD132)=0),1,IF(AND(SUM(U132:Y132)&lt;&gt;0,SUM(P132:T132,Z132:AD132)=0),1,IF(AND(SUM(Z132:AD132)&lt;&gt;0,SUM(P132:Y132)=0),1,"")))</f>
      </c>
      <c r="AH132" s="5">
        <f aca="true" t="shared" si="46" ref="AH132:AH151">IF(SUM(P132:AD132)=0,"",IF(SUM(U132:AD132)=0,SUM(P132:T132)-AO132*0.5,IF(SUM(Z132:AD132)=0,SUM(P132:Y132)-AP132*0.5,SUM(P132:AD132)-AQ132*0.5)))</f>
      </c>
      <c r="AI132" s="29">
        <f aca="true" t="shared" si="47" ref="AI132:AI151">IF(Q132=0,0,IF(P132&gt;0,0,1))</f>
        <v>0</v>
      </c>
      <c r="AJ132" s="29">
        <f aca="true" t="shared" si="48" ref="AJ132:AJ151">IF(V132=0,0,IF(U132&gt;0,0,1))</f>
        <v>0</v>
      </c>
      <c r="AK132" s="29">
        <f aca="true" t="shared" si="49" ref="AK132:AK151">IF(AA132=0,0,IF(Z132&gt;0,0,1))</f>
        <v>0</v>
      </c>
      <c r="AL132" s="29">
        <f aca="true" t="shared" si="50" ref="AL132:AL151">P132+(IF(P132&gt;0,0,IF(Q132&gt;0,1,0)))</f>
        <v>0</v>
      </c>
      <c r="AM132" s="29">
        <f aca="true" t="shared" si="51" ref="AM132:AM151">SUM(P132,U132)+(IF(SUM(AI132:AJ132)=0,0,IF(U132&gt;0,0,IF(P132&gt;0,AJ132,1))))</f>
        <v>0</v>
      </c>
      <c r="AN132" s="29">
        <f aca="true" t="shared" si="52" ref="AN132:AN151">SUM(Z132,U132,P132)+(IF(SUM(AI132:AK132)=0,0,IF(Z132&gt;0,0,IF(U132&gt;0,AK132,IF(P132&gt;0,MAX(AJ132:AK132),1)))))</f>
        <v>0</v>
      </c>
      <c r="AO132" s="29">
        <f aca="true" t="shared" si="53" ref="AO132:AO151">SUM(Q132:S132)-(AL132-P132)</f>
        <v>0</v>
      </c>
      <c r="AP132" s="29">
        <f aca="true" t="shared" si="54" ref="AP132:AP151">SUM(Q132:S132,V132:X132)-(AM132-SUM(U132,P132))</f>
        <v>0</v>
      </c>
      <c r="AQ132" s="29">
        <f aca="true" t="shared" si="55" ref="AQ132:AQ151">SUM(Q132:S132,V132:X132,AA132:AC132)-(AN132-SUM(Z132,U132,P132))</f>
        <v>0</v>
      </c>
    </row>
    <row r="133" spans="1:43" ht="12.75">
      <c r="A133" s="27">
        <f t="shared" si="38"/>
        <v>0</v>
      </c>
      <c r="B133" s="56">
        <f t="shared" si="39"/>
        <v>0</v>
      </c>
      <c r="C133" s="57">
        <f t="shared" si="40"/>
        <v>0</v>
      </c>
      <c r="D133" s="5">
        <v>3</v>
      </c>
      <c r="E133" s="27">
        <f t="shared" si="41"/>
        <v>0</v>
      </c>
      <c r="F133" s="5">
        <f t="shared" si="42"/>
        <v>0</v>
      </c>
      <c r="G133" s="18"/>
      <c r="H133" s="19"/>
      <c r="I133" s="19"/>
      <c r="J133" s="19"/>
      <c r="K133" s="19"/>
      <c r="L133" s="19"/>
      <c r="M133" s="19"/>
      <c r="N133" s="20"/>
      <c r="O133" s="20"/>
      <c r="P133" s="19"/>
      <c r="Q133" s="19"/>
      <c r="R133" s="19"/>
      <c r="S133" s="19"/>
      <c r="T133" s="19"/>
      <c r="U133" s="21"/>
      <c r="V133" s="19"/>
      <c r="W133" s="19"/>
      <c r="X133" s="19"/>
      <c r="Y133" s="19"/>
      <c r="Z133" s="21"/>
      <c r="AA133" s="19"/>
      <c r="AB133" s="19"/>
      <c r="AC133" s="19"/>
      <c r="AD133" s="19"/>
      <c r="AE133" s="22">
        <f t="shared" si="43"/>
      </c>
      <c r="AF133" s="23">
        <f t="shared" si="44"/>
      </c>
      <c r="AG133" s="23">
        <f t="shared" si="45"/>
      </c>
      <c r="AH133" s="5">
        <f t="shared" si="46"/>
      </c>
      <c r="AI133" s="29">
        <f t="shared" si="47"/>
        <v>0</v>
      </c>
      <c r="AJ133" s="29">
        <f t="shared" si="48"/>
        <v>0</v>
      </c>
      <c r="AK133" s="29">
        <f t="shared" si="49"/>
        <v>0</v>
      </c>
      <c r="AL133" s="29">
        <f t="shared" si="50"/>
        <v>0</v>
      </c>
      <c r="AM133" s="29">
        <f t="shared" si="51"/>
        <v>0</v>
      </c>
      <c r="AN133" s="29">
        <f t="shared" si="52"/>
        <v>0</v>
      </c>
      <c r="AO133" s="29">
        <f t="shared" si="53"/>
        <v>0</v>
      </c>
      <c r="AP133" s="29">
        <f t="shared" si="54"/>
        <v>0</v>
      </c>
      <c r="AQ133" s="29">
        <f t="shared" si="55"/>
        <v>0</v>
      </c>
    </row>
    <row r="134" spans="1:43" ht="12.75">
      <c r="A134" s="27">
        <f t="shared" si="38"/>
        <v>0</v>
      </c>
      <c r="B134" s="56">
        <f t="shared" si="39"/>
        <v>0</v>
      </c>
      <c r="C134" s="57">
        <f t="shared" si="40"/>
        <v>0</v>
      </c>
      <c r="D134" s="5">
        <v>3</v>
      </c>
      <c r="E134" s="27">
        <f t="shared" si="41"/>
        <v>0</v>
      </c>
      <c r="F134" s="5">
        <f t="shared" si="42"/>
        <v>0</v>
      </c>
      <c r="G134" s="18"/>
      <c r="H134" s="19"/>
      <c r="I134" s="19"/>
      <c r="J134" s="19"/>
      <c r="K134" s="19"/>
      <c r="L134" s="19"/>
      <c r="M134" s="19"/>
      <c r="N134" s="20"/>
      <c r="O134" s="20"/>
      <c r="P134" s="19"/>
      <c r="Q134" s="19"/>
      <c r="R134" s="19"/>
      <c r="S134" s="19"/>
      <c r="T134" s="19"/>
      <c r="U134" s="21"/>
      <c r="V134" s="19"/>
      <c r="W134" s="19"/>
      <c r="X134" s="19"/>
      <c r="Y134" s="19"/>
      <c r="Z134" s="21"/>
      <c r="AA134" s="19"/>
      <c r="AB134" s="19"/>
      <c r="AC134" s="19"/>
      <c r="AD134" s="19"/>
      <c r="AE134" s="22">
        <f t="shared" si="43"/>
      </c>
      <c r="AF134" s="23">
        <f t="shared" si="44"/>
      </c>
      <c r="AG134" s="23">
        <f t="shared" si="45"/>
      </c>
      <c r="AH134" s="5">
        <f t="shared" si="46"/>
      </c>
      <c r="AI134" s="29">
        <f t="shared" si="47"/>
        <v>0</v>
      </c>
      <c r="AJ134" s="29">
        <f t="shared" si="48"/>
        <v>0</v>
      </c>
      <c r="AK134" s="29">
        <f t="shared" si="49"/>
        <v>0</v>
      </c>
      <c r="AL134" s="29">
        <f t="shared" si="50"/>
        <v>0</v>
      </c>
      <c r="AM134" s="29">
        <f t="shared" si="51"/>
        <v>0</v>
      </c>
      <c r="AN134" s="29">
        <f t="shared" si="52"/>
        <v>0</v>
      </c>
      <c r="AO134" s="29">
        <f t="shared" si="53"/>
        <v>0</v>
      </c>
      <c r="AP134" s="29">
        <f t="shared" si="54"/>
        <v>0</v>
      </c>
      <c r="AQ134" s="29">
        <f t="shared" si="55"/>
        <v>0</v>
      </c>
    </row>
    <row r="135" spans="1:43" ht="12.75">
      <c r="A135" s="27">
        <f t="shared" si="38"/>
        <v>0</v>
      </c>
      <c r="B135" s="56">
        <f t="shared" si="39"/>
        <v>0</v>
      </c>
      <c r="C135" s="57">
        <f t="shared" si="40"/>
        <v>0</v>
      </c>
      <c r="D135" s="5">
        <v>3</v>
      </c>
      <c r="E135" s="27">
        <f t="shared" si="41"/>
        <v>0</v>
      </c>
      <c r="F135" s="5">
        <f t="shared" si="42"/>
        <v>0</v>
      </c>
      <c r="G135" s="18"/>
      <c r="H135" s="19"/>
      <c r="I135" s="19"/>
      <c r="J135" s="19"/>
      <c r="K135" s="19"/>
      <c r="L135" s="19"/>
      <c r="M135" s="19"/>
      <c r="N135" s="20"/>
      <c r="O135" s="20"/>
      <c r="P135" s="19"/>
      <c r="Q135" s="19"/>
      <c r="R135" s="19"/>
      <c r="S135" s="19"/>
      <c r="T135" s="19"/>
      <c r="U135" s="21"/>
      <c r="V135" s="19"/>
      <c r="W135" s="19"/>
      <c r="X135" s="19"/>
      <c r="Y135" s="19"/>
      <c r="Z135" s="21"/>
      <c r="AA135" s="19"/>
      <c r="AB135" s="19"/>
      <c r="AC135" s="19"/>
      <c r="AD135" s="19"/>
      <c r="AE135" s="22">
        <f t="shared" si="43"/>
      </c>
      <c r="AF135" s="23">
        <f t="shared" si="44"/>
      </c>
      <c r="AG135" s="23">
        <f t="shared" si="45"/>
      </c>
      <c r="AH135" s="5">
        <f t="shared" si="46"/>
      </c>
      <c r="AI135" s="29">
        <f t="shared" si="47"/>
        <v>0</v>
      </c>
      <c r="AJ135" s="29">
        <f t="shared" si="48"/>
        <v>0</v>
      </c>
      <c r="AK135" s="29">
        <f t="shared" si="49"/>
        <v>0</v>
      </c>
      <c r="AL135" s="29">
        <f t="shared" si="50"/>
        <v>0</v>
      </c>
      <c r="AM135" s="29">
        <f t="shared" si="51"/>
        <v>0</v>
      </c>
      <c r="AN135" s="29">
        <f t="shared" si="52"/>
        <v>0</v>
      </c>
      <c r="AO135" s="29">
        <f t="shared" si="53"/>
        <v>0</v>
      </c>
      <c r="AP135" s="29">
        <f t="shared" si="54"/>
        <v>0</v>
      </c>
      <c r="AQ135" s="29">
        <f t="shared" si="55"/>
        <v>0</v>
      </c>
    </row>
    <row r="136" spans="1:43" ht="12.75">
      <c r="A136" s="27">
        <f t="shared" si="38"/>
        <v>0</v>
      </c>
      <c r="B136" s="56">
        <f t="shared" si="39"/>
        <v>0</v>
      </c>
      <c r="C136" s="57">
        <f t="shared" si="40"/>
        <v>0</v>
      </c>
      <c r="D136" s="5">
        <v>3</v>
      </c>
      <c r="E136" s="27">
        <f t="shared" si="41"/>
        <v>0</v>
      </c>
      <c r="F136" s="5">
        <f t="shared" si="42"/>
        <v>0</v>
      </c>
      <c r="G136" s="18"/>
      <c r="H136" s="19"/>
      <c r="I136" s="19"/>
      <c r="J136" s="19"/>
      <c r="K136" s="19"/>
      <c r="L136" s="19"/>
      <c r="M136" s="19"/>
      <c r="N136" s="20"/>
      <c r="O136" s="20"/>
      <c r="P136" s="19"/>
      <c r="Q136" s="19"/>
      <c r="R136" s="19"/>
      <c r="S136" s="19"/>
      <c r="T136" s="19"/>
      <c r="U136" s="21"/>
      <c r="V136" s="19"/>
      <c r="W136" s="19"/>
      <c r="X136" s="19"/>
      <c r="Y136" s="19"/>
      <c r="Z136" s="21"/>
      <c r="AA136" s="19"/>
      <c r="AB136" s="19"/>
      <c r="AC136" s="19"/>
      <c r="AD136" s="19"/>
      <c r="AE136" s="22">
        <f t="shared" si="43"/>
      </c>
      <c r="AF136" s="23">
        <f t="shared" si="44"/>
      </c>
      <c r="AG136" s="23">
        <f t="shared" si="45"/>
      </c>
      <c r="AH136" s="5">
        <f t="shared" si="46"/>
      </c>
      <c r="AI136" s="29">
        <f t="shared" si="47"/>
        <v>0</v>
      </c>
      <c r="AJ136" s="29">
        <f t="shared" si="48"/>
        <v>0</v>
      </c>
      <c r="AK136" s="29">
        <f t="shared" si="49"/>
        <v>0</v>
      </c>
      <c r="AL136" s="29">
        <f t="shared" si="50"/>
        <v>0</v>
      </c>
      <c r="AM136" s="29">
        <f t="shared" si="51"/>
        <v>0</v>
      </c>
      <c r="AN136" s="29">
        <f t="shared" si="52"/>
        <v>0</v>
      </c>
      <c r="AO136" s="29">
        <f t="shared" si="53"/>
        <v>0</v>
      </c>
      <c r="AP136" s="29">
        <f t="shared" si="54"/>
        <v>0</v>
      </c>
      <c r="AQ136" s="29">
        <f t="shared" si="55"/>
        <v>0</v>
      </c>
    </row>
    <row r="137" spans="1:43" ht="12.75">
      <c r="A137" s="27">
        <f t="shared" si="38"/>
        <v>0</v>
      </c>
      <c r="B137" s="56">
        <f t="shared" si="39"/>
        <v>0</v>
      </c>
      <c r="C137" s="57">
        <f t="shared" si="40"/>
        <v>0</v>
      </c>
      <c r="D137" s="5">
        <v>3</v>
      </c>
      <c r="E137" s="27">
        <f t="shared" si="41"/>
        <v>0</v>
      </c>
      <c r="F137" s="5">
        <f t="shared" si="42"/>
        <v>0</v>
      </c>
      <c r="G137" s="18"/>
      <c r="H137" s="19"/>
      <c r="I137" s="19"/>
      <c r="J137" s="19"/>
      <c r="K137" s="19"/>
      <c r="L137" s="19"/>
      <c r="M137" s="19"/>
      <c r="N137" s="20"/>
      <c r="O137" s="20"/>
      <c r="P137" s="19"/>
      <c r="Q137" s="19"/>
      <c r="R137" s="19"/>
      <c r="S137" s="19"/>
      <c r="T137" s="19"/>
      <c r="U137" s="21"/>
      <c r="V137" s="19"/>
      <c r="W137" s="19"/>
      <c r="X137" s="19"/>
      <c r="Y137" s="19"/>
      <c r="Z137" s="21"/>
      <c r="AA137" s="19"/>
      <c r="AB137" s="19"/>
      <c r="AC137" s="19"/>
      <c r="AD137" s="19"/>
      <c r="AE137" s="22">
        <f t="shared" si="43"/>
      </c>
      <c r="AF137" s="23">
        <f t="shared" si="44"/>
      </c>
      <c r="AG137" s="23">
        <f t="shared" si="45"/>
      </c>
      <c r="AH137" s="5">
        <f t="shared" si="46"/>
      </c>
      <c r="AI137" s="29">
        <f t="shared" si="47"/>
        <v>0</v>
      </c>
      <c r="AJ137" s="29">
        <f t="shared" si="48"/>
        <v>0</v>
      </c>
      <c r="AK137" s="29">
        <f t="shared" si="49"/>
        <v>0</v>
      </c>
      <c r="AL137" s="29">
        <f t="shared" si="50"/>
        <v>0</v>
      </c>
      <c r="AM137" s="29">
        <f t="shared" si="51"/>
        <v>0</v>
      </c>
      <c r="AN137" s="29">
        <f t="shared" si="52"/>
        <v>0</v>
      </c>
      <c r="AO137" s="29">
        <f t="shared" si="53"/>
        <v>0</v>
      </c>
      <c r="AP137" s="29">
        <f t="shared" si="54"/>
        <v>0</v>
      </c>
      <c r="AQ137" s="29">
        <f t="shared" si="55"/>
        <v>0</v>
      </c>
    </row>
    <row r="138" spans="1:43" ht="12.75">
      <c r="A138" s="27">
        <f t="shared" si="38"/>
        <v>0</v>
      </c>
      <c r="B138" s="56">
        <f t="shared" si="39"/>
        <v>0</v>
      </c>
      <c r="C138" s="57">
        <f t="shared" si="40"/>
        <v>0</v>
      </c>
      <c r="D138" s="5">
        <v>3</v>
      </c>
      <c r="E138" s="27">
        <f t="shared" si="41"/>
        <v>0</v>
      </c>
      <c r="F138" s="5">
        <f t="shared" si="42"/>
        <v>0</v>
      </c>
      <c r="G138" s="18"/>
      <c r="H138" s="19"/>
      <c r="I138" s="19"/>
      <c r="J138" s="19"/>
      <c r="K138" s="19"/>
      <c r="L138" s="19"/>
      <c r="M138" s="19"/>
      <c r="N138" s="20"/>
      <c r="O138" s="20"/>
      <c r="P138" s="19"/>
      <c r="Q138" s="19"/>
      <c r="R138" s="19"/>
      <c r="S138" s="19"/>
      <c r="T138" s="19"/>
      <c r="U138" s="21"/>
      <c r="V138" s="19"/>
      <c r="W138" s="19"/>
      <c r="X138" s="19"/>
      <c r="Y138" s="19"/>
      <c r="Z138" s="21"/>
      <c r="AA138" s="19"/>
      <c r="AB138" s="19"/>
      <c r="AC138" s="19"/>
      <c r="AD138" s="19"/>
      <c r="AE138" s="22">
        <f t="shared" si="43"/>
      </c>
      <c r="AF138" s="23">
        <f t="shared" si="44"/>
      </c>
      <c r="AG138" s="23">
        <f t="shared" si="45"/>
      </c>
      <c r="AH138" s="5">
        <f t="shared" si="46"/>
      </c>
      <c r="AI138" s="29">
        <f t="shared" si="47"/>
        <v>0</v>
      </c>
      <c r="AJ138" s="29">
        <f t="shared" si="48"/>
        <v>0</v>
      </c>
      <c r="AK138" s="29">
        <f t="shared" si="49"/>
        <v>0</v>
      </c>
      <c r="AL138" s="29">
        <f t="shared" si="50"/>
        <v>0</v>
      </c>
      <c r="AM138" s="29">
        <f t="shared" si="51"/>
        <v>0</v>
      </c>
      <c r="AN138" s="29">
        <f t="shared" si="52"/>
        <v>0</v>
      </c>
      <c r="AO138" s="29">
        <f t="shared" si="53"/>
        <v>0</v>
      </c>
      <c r="AP138" s="29">
        <f t="shared" si="54"/>
        <v>0</v>
      </c>
      <c r="AQ138" s="29">
        <f t="shared" si="55"/>
        <v>0</v>
      </c>
    </row>
    <row r="139" spans="1:43" ht="12.75">
      <c r="A139" s="27">
        <f t="shared" si="38"/>
        <v>0</v>
      </c>
      <c r="B139" s="56">
        <f t="shared" si="39"/>
        <v>0</v>
      </c>
      <c r="C139" s="57">
        <f t="shared" si="40"/>
        <v>0</v>
      </c>
      <c r="D139" s="5">
        <v>3</v>
      </c>
      <c r="E139" s="27">
        <f t="shared" si="41"/>
        <v>0</v>
      </c>
      <c r="F139" s="5">
        <f t="shared" si="42"/>
        <v>0</v>
      </c>
      <c r="G139" s="18"/>
      <c r="H139" s="19"/>
      <c r="I139" s="19"/>
      <c r="J139" s="19"/>
      <c r="K139" s="19"/>
      <c r="L139" s="19"/>
      <c r="M139" s="19"/>
      <c r="N139" s="20"/>
      <c r="O139" s="20"/>
      <c r="P139" s="19"/>
      <c r="Q139" s="19"/>
      <c r="R139" s="19"/>
      <c r="S139" s="19"/>
      <c r="T139" s="19"/>
      <c r="U139" s="21"/>
      <c r="V139" s="19"/>
      <c r="W139" s="19"/>
      <c r="X139" s="19"/>
      <c r="Y139" s="19"/>
      <c r="Z139" s="21"/>
      <c r="AA139" s="19"/>
      <c r="AB139" s="19"/>
      <c r="AC139" s="19"/>
      <c r="AD139" s="19"/>
      <c r="AE139" s="22">
        <f t="shared" si="43"/>
      </c>
      <c r="AF139" s="23">
        <f t="shared" si="44"/>
      </c>
      <c r="AG139" s="23">
        <f t="shared" si="45"/>
      </c>
      <c r="AH139" s="5">
        <f t="shared" si="46"/>
      </c>
      <c r="AI139" s="29">
        <f t="shared" si="47"/>
        <v>0</v>
      </c>
      <c r="AJ139" s="29">
        <f t="shared" si="48"/>
        <v>0</v>
      </c>
      <c r="AK139" s="29">
        <f t="shared" si="49"/>
        <v>0</v>
      </c>
      <c r="AL139" s="29">
        <f t="shared" si="50"/>
        <v>0</v>
      </c>
      <c r="AM139" s="29">
        <f t="shared" si="51"/>
        <v>0</v>
      </c>
      <c r="AN139" s="29">
        <f t="shared" si="52"/>
        <v>0</v>
      </c>
      <c r="AO139" s="29">
        <f t="shared" si="53"/>
        <v>0</v>
      </c>
      <c r="AP139" s="29">
        <f t="shared" si="54"/>
        <v>0</v>
      </c>
      <c r="AQ139" s="29">
        <f t="shared" si="55"/>
        <v>0</v>
      </c>
    </row>
    <row r="140" spans="1:43" ht="12.75">
      <c r="A140" s="27">
        <f t="shared" si="38"/>
        <v>0</v>
      </c>
      <c r="B140" s="56">
        <f t="shared" si="39"/>
        <v>0</v>
      </c>
      <c r="C140" s="57">
        <f t="shared" si="40"/>
        <v>0</v>
      </c>
      <c r="D140" s="5">
        <v>3</v>
      </c>
      <c r="E140" s="27">
        <f t="shared" si="41"/>
        <v>0</v>
      </c>
      <c r="F140" s="5">
        <f t="shared" si="42"/>
        <v>0</v>
      </c>
      <c r="G140" s="18"/>
      <c r="H140" s="19"/>
      <c r="I140" s="19"/>
      <c r="J140" s="19"/>
      <c r="K140" s="19"/>
      <c r="L140" s="19"/>
      <c r="M140" s="19"/>
      <c r="N140" s="20"/>
      <c r="O140" s="20"/>
      <c r="P140" s="19"/>
      <c r="Q140" s="19"/>
      <c r="R140" s="19"/>
      <c r="S140" s="19"/>
      <c r="T140" s="19"/>
      <c r="U140" s="21"/>
      <c r="V140" s="19"/>
      <c r="W140" s="19"/>
      <c r="X140" s="19"/>
      <c r="Y140" s="19"/>
      <c r="Z140" s="21"/>
      <c r="AA140" s="19"/>
      <c r="AB140" s="19"/>
      <c r="AC140" s="19"/>
      <c r="AD140" s="19"/>
      <c r="AE140" s="22">
        <f t="shared" si="43"/>
      </c>
      <c r="AF140" s="23">
        <f t="shared" si="44"/>
      </c>
      <c r="AG140" s="23">
        <f t="shared" si="45"/>
      </c>
      <c r="AH140" s="5">
        <f t="shared" si="46"/>
      </c>
      <c r="AI140" s="29">
        <f t="shared" si="47"/>
        <v>0</v>
      </c>
      <c r="AJ140" s="29">
        <f t="shared" si="48"/>
        <v>0</v>
      </c>
      <c r="AK140" s="29">
        <f t="shared" si="49"/>
        <v>0</v>
      </c>
      <c r="AL140" s="29">
        <f t="shared" si="50"/>
        <v>0</v>
      </c>
      <c r="AM140" s="29">
        <f t="shared" si="51"/>
        <v>0</v>
      </c>
      <c r="AN140" s="29">
        <f t="shared" si="52"/>
        <v>0</v>
      </c>
      <c r="AO140" s="29">
        <f t="shared" si="53"/>
        <v>0</v>
      </c>
      <c r="AP140" s="29">
        <f t="shared" si="54"/>
        <v>0</v>
      </c>
      <c r="AQ140" s="29">
        <f t="shared" si="55"/>
        <v>0</v>
      </c>
    </row>
    <row r="141" spans="1:43" ht="12.75">
      <c r="A141" s="27">
        <f t="shared" si="38"/>
        <v>0</v>
      </c>
      <c r="B141" s="56">
        <f t="shared" si="39"/>
        <v>0</v>
      </c>
      <c r="C141" s="57">
        <f t="shared" si="40"/>
        <v>0</v>
      </c>
      <c r="D141" s="5">
        <v>3</v>
      </c>
      <c r="E141" s="27">
        <f t="shared" si="41"/>
        <v>0</v>
      </c>
      <c r="F141" s="5">
        <f t="shared" si="42"/>
        <v>0</v>
      </c>
      <c r="G141" s="18"/>
      <c r="H141" s="19"/>
      <c r="I141" s="19"/>
      <c r="J141" s="19"/>
      <c r="K141" s="19"/>
      <c r="L141" s="19"/>
      <c r="M141" s="19"/>
      <c r="N141" s="20"/>
      <c r="O141" s="20"/>
      <c r="P141" s="19"/>
      <c r="Q141" s="19"/>
      <c r="R141" s="19"/>
      <c r="S141" s="19"/>
      <c r="T141" s="19"/>
      <c r="U141" s="21"/>
      <c r="V141" s="19"/>
      <c r="W141" s="19"/>
      <c r="X141" s="19"/>
      <c r="Y141" s="19"/>
      <c r="Z141" s="21"/>
      <c r="AA141" s="19"/>
      <c r="AB141" s="19"/>
      <c r="AC141" s="19"/>
      <c r="AD141" s="19"/>
      <c r="AE141" s="22">
        <f t="shared" si="43"/>
      </c>
      <c r="AF141" s="23">
        <f t="shared" si="44"/>
      </c>
      <c r="AG141" s="23">
        <f t="shared" si="45"/>
      </c>
      <c r="AH141" s="5">
        <f t="shared" si="46"/>
      </c>
      <c r="AI141" s="29">
        <f t="shared" si="47"/>
        <v>0</v>
      </c>
      <c r="AJ141" s="29">
        <f t="shared" si="48"/>
        <v>0</v>
      </c>
      <c r="AK141" s="29">
        <f t="shared" si="49"/>
        <v>0</v>
      </c>
      <c r="AL141" s="29">
        <f t="shared" si="50"/>
        <v>0</v>
      </c>
      <c r="AM141" s="29">
        <f t="shared" si="51"/>
        <v>0</v>
      </c>
      <c r="AN141" s="29">
        <f t="shared" si="52"/>
        <v>0</v>
      </c>
      <c r="AO141" s="29">
        <f t="shared" si="53"/>
        <v>0</v>
      </c>
      <c r="AP141" s="29">
        <f t="shared" si="54"/>
        <v>0</v>
      </c>
      <c r="AQ141" s="29">
        <f t="shared" si="55"/>
        <v>0</v>
      </c>
    </row>
    <row r="142" spans="1:43" ht="12.75">
      <c r="A142" s="27">
        <f t="shared" si="38"/>
        <v>0</v>
      </c>
      <c r="B142" s="56">
        <f t="shared" si="39"/>
        <v>0</v>
      </c>
      <c r="C142" s="57">
        <f t="shared" si="40"/>
        <v>0</v>
      </c>
      <c r="D142" s="5">
        <v>3</v>
      </c>
      <c r="E142" s="27">
        <f t="shared" si="41"/>
        <v>0</v>
      </c>
      <c r="F142" s="5">
        <f t="shared" si="42"/>
        <v>0</v>
      </c>
      <c r="G142" s="18"/>
      <c r="H142" s="19"/>
      <c r="I142" s="19"/>
      <c r="J142" s="19"/>
      <c r="K142" s="19"/>
      <c r="L142" s="19"/>
      <c r="M142" s="19"/>
      <c r="N142" s="20"/>
      <c r="O142" s="20"/>
      <c r="P142" s="19"/>
      <c r="Q142" s="19"/>
      <c r="R142" s="19"/>
      <c r="S142" s="19"/>
      <c r="T142" s="19"/>
      <c r="U142" s="21"/>
      <c r="V142" s="19"/>
      <c r="W142" s="19"/>
      <c r="X142" s="19"/>
      <c r="Y142" s="19"/>
      <c r="Z142" s="21"/>
      <c r="AA142" s="19"/>
      <c r="AB142" s="19"/>
      <c r="AC142" s="19"/>
      <c r="AD142" s="19"/>
      <c r="AE142" s="22">
        <f t="shared" si="43"/>
      </c>
      <c r="AF142" s="23">
        <f t="shared" si="44"/>
      </c>
      <c r="AG142" s="23">
        <f t="shared" si="45"/>
      </c>
      <c r="AH142" s="5">
        <f t="shared" si="46"/>
      </c>
      <c r="AI142" s="29">
        <f t="shared" si="47"/>
        <v>0</v>
      </c>
      <c r="AJ142" s="29">
        <f t="shared" si="48"/>
        <v>0</v>
      </c>
      <c r="AK142" s="29">
        <f t="shared" si="49"/>
        <v>0</v>
      </c>
      <c r="AL142" s="29">
        <f t="shared" si="50"/>
        <v>0</v>
      </c>
      <c r="AM142" s="29">
        <f t="shared" si="51"/>
        <v>0</v>
      </c>
      <c r="AN142" s="29">
        <f t="shared" si="52"/>
        <v>0</v>
      </c>
      <c r="AO142" s="29">
        <f t="shared" si="53"/>
        <v>0</v>
      </c>
      <c r="AP142" s="29">
        <f t="shared" si="54"/>
        <v>0</v>
      </c>
      <c r="AQ142" s="29">
        <f t="shared" si="55"/>
        <v>0</v>
      </c>
    </row>
    <row r="143" spans="1:43" ht="12.75">
      <c r="A143" s="27">
        <f t="shared" si="38"/>
        <v>0</v>
      </c>
      <c r="B143" s="56">
        <f t="shared" si="39"/>
        <v>0</v>
      </c>
      <c r="C143" s="57">
        <f t="shared" si="40"/>
        <v>0</v>
      </c>
      <c r="D143" s="5">
        <v>3</v>
      </c>
      <c r="E143" s="27">
        <f t="shared" si="41"/>
        <v>0</v>
      </c>
      <c r="F143" s="5">
        <f t="shared" si="42"/>
        <v>0</v>
      </c>
      <c r="G143" s="18"/>
      <c r="H143" s="19"/>
      <c r="I143" s="19"/>
      <c r="J143" s="19"/>
      <c r="K143" s="19"/>
      <c r="L143" s="19"/>
      <c r="M143" s="19"/>
      <c r="N143" s="20"/>
      <c r="O143" s="20"/>
      <c r="P143" s="19"/>
      <c r="Q143" s="19"/>
      <c r="R143" s="19"/>
      <c r="S143" s="19"/>
      <c r="T143" s="19"/>
      <c r="U143" s="21"/>
      <c r="V143" s="19"/>
      <c r="W143" s="19"/>
      <c r="X143" s="19"/>
      <c r="Y143" s="19"/>
      <c r="Z143" s="21"/>
      <c r="AA143" s="19"/>
      <c r="AB143" s="19"/>
      <c r="AC143" s="19"/>
      <c r="AD143" s="19"/>
      <c r="AE143" s="22">
        <f t="shared" si="43"/>
      </c>
      <c r="AF143" s="23">
        <f t="shared" si="44"/>
      </c>
      <c r="AG143" s="23">
        <f t="shared" si="45"/>
      </c>
      <c r="AH143" s="5">
        <f t="shared" si="46"/>
      </c>
      <c r="AI143" s="29">
        <f t="shared" si="47"/>
        <v>0</v>
      </c>
      <c r="AJ143" s="29">
        <f t="shared" si="48"/>
        <v>0</v>
      </c>
      <c r="AK143" s="29">
        <f t="shared" si="49"/>
        <v>0</v>
      </c>
      <c r="AL143" s="29">
        <f t="shared" si="50"/>
        <v>0</v>
      </c>
      <c r="AM143" s="29">
        <f t="shared" si="51"/>
        <v>0</v>
      </c>
      <c r="AN143" s="29">
        <f t="shared" si="52"/>
        <v>0</v>
      </c>
      <c r="AO143" s="29">
        <f t="shared" si="53"/>
        <v>0</v>
      </c>
      <c r="AP143" s="29">
        <f t="shared" si="54"/>
        <v>0</v>
      </c>
      <c r="AQ143" s="29">
        <f t="shared" si="55"/>
        <v>0</v>
      </c>
    </row>
    <row r="144" spans="1:43" ht="12.75">
      <c r="A144" s="27">
        <f t="shared" si="38"/>
        <v>0</v>
      </c>
      <c r="B144" s="56">
        <f t="shared" si="39"/>
        <v>0</v>
      </c>
      <c r="C144" s="57">
        <f t="shared" si="40"/>
        <v>0</v>
      </c>
      <c r="D144" s="5">
        <v>3</v>
      </c>
      <c r="E144" s="27">
        <f t="shared" si="41"/>
        <v>0</v>
      </c>
      <c r="F144" s="5">
        <f t="shared" si="42"/>
        <v>0</v>
      </c>
      <c r="G144" s="18"/>
      <c r="H144" s="19"/>
      <c r="I144" s="19"/>
      <c r="J144" s="19"/>
      <c r="K144" s="19"/>
      <c r="L144" s="19"/>
      <c r="M144" s="19"/>
      <c r="N144" s="20"/>
      <c r="O144" s="20"/>
      <c r="P144" s="19"/>
      <c r="Q144" s="19"/>
      <c r="R144" s="19"/>
      <c r="S144" s="19"/>
      <c r="T144" s="19"/>
      <c r="U144" s="21"/>
      <c r="V144" s="19"/>
      <c r="W144" s="19"/>
      <c r="X144" s="19"/>
      <c r="Y144" s="19"/>
      <c r="Z144" s="21"/>
      <c r="AA144" s="19"/>
      <c r="AB144" s="19"/>
      <c r="AC144" s="19"/>
      <c r="AD144" s="19"/>
      <c r="AE144" s="22">
        <f t="shared" si="43"/>
      </c>
      <c r="AF144" s="23">
        <f t="shared" si="44"/>
      </c>
      <c r="AG144" s="23">
        <f t="shared" si="45"/>
      </c>
      <c r="AH144" s="5">
        <f t="shared" si="46"/>
      </c>
      <c r="AI144" s="29">
        <f t="shared" si="47"/>
        <v>0</v>
      </c>
      <c r="AJ144" s="29">
        <f t="shared" si="48"/>
        <v>0</v>
      </c>
      <c r="AK144" s="29">
        <f t="shared" si="49"/>
        <v>0</v>
      </c>
      <c r="AL144" s="29">
        <f t="shared" si="50"/>
        <v>0</v>
      </c>
      <c r="AM144" s="29">
        <f t="shared" si="51"/>
        <v>0</v>
      </c>
      <c r="AN144" s="29">
        <f t="shared" si="52"/>
        <v>0</v>
      </c>
      <c r="AO144" s="29">
        <f t="shared" si="53"/>
        <v>0</v>
      </c>
      <c r="AP144" s="29">
        <f t="shared" si="54"/>
        <v>0</v>
      </c>
      <c r="AQ144" s="29">
        <f t="shared" si="55"/>
        <v>0</v>
      </c>
    </row>
    <row r="145" spans="1:43" ht="12.75">
      <c r="A145" s="27">
        <f t="shared" si="38"/>
        <v>0</v>
      </c>
      <c r="B145" s="56">
        <f t="shared" si="39"/>
        <v>0</v>
      </c>
      <c r="C145" s="57">
        <f t="shared" si="40"/>
        <v>0</v>
      </c>
      <c r="D145" s="5">
        <v>3</v>
      </c>
      <c r="E145" s="27">
        <f t="shared" si="41"/>
        <v>0</v>
      </c>
      <c r="F145" s="5">
        <f t="shared" si="42"/>
        <v>0</v>
      </c>
      <c r="G145" s="18"/>
      <c r="H145" s="19"/>
      <c r="I145" s="19"/>
      <c r="J145" s="19"/>
      <c r="K145" s="19"/>
      <c r="L145" s="19"/>
      <c r="M145" s="19"/>
      <c r="N145" s="20"/>
      <c r="O145" s="20"/>
      <c r="P145" s="19"/>
      <c r="Q145" s="19"/>
      <c r="R145" s="19"/>
      <c r="S145" s="19"/>
      <c r="T145" s="19"/>
      <c r="U145" s="21"/>
      <c r="V145" s="19"/>
      <c r="W145" s="19"/>
      <c r="X145" s="19"/>
      <c r="Y145" s="19"/>
      <c r="Z145" s="21"/>
      <c r="AA145" s="19"/>
      <c r="AB145" s="19"/>
      <c r="AC145" s="19"/>
      <c r="AD145" s="19"/>
      <c r="AE145" s="22">
        <f t="shared" si="43"/>
      </c>
      <c r="AF145" s="23">
        <f t="shared" si="44"/>
      </c>
      <c r="AG145" s="23">
        <f t="shared" si="45"/>
      </c>
      <c r="AH145" s="5">
        <f t="shared" si="46"/>
      </c>
      <c r="AI145" s="29">
        <f t="shared" si="47"/>
        <v>0</v>
      </c>
      <c r="AJ145" s="29">
        <f t="shared" si="48"/>
        <v>0</v>
      </c>
      <c r="AK145" s="29">
        <f t="shared" si="49"/>
        <v>0</v>
      </c>
      <c r="AL145" s="29">
        <f t="shared" si="50"/>
        <v>0</v>
      </c>
      <c r="AM145" s="29">
        <f t="shared" si="51"/>
        <v>0</v>
      </c>
      <c r="AN145" s="29">
        <f t="shared" si="52"/>
        <v>0</v>
      </c>
      <c r="AO145" s="29">
        <f t="shared" si="53"/>
        <v>0</v>
      </c>
      <c r="AP145" s="29">
        <f t="shared" si="54"/>
        <v>0</v>
      </c>
      <c r="AQ145" s="29">
        <f t="shared" si="55"/>
        <v>0</v>
      </c>
    </row>
    <row r="146" spans="1:43" ht="12.75">
      <c r="A146" s="27">
        <f t="shared" si="38"/>
        <v>0</v>
      </c>
      <c r="B146" s="56">
        <f t="shared" si="39"/>
        <v>0</v>
      </c>
      <c r="C146" s="57">
        <f t="shared" si="40"/>
        <v>0</v>
      </c>
      <c r="D146" s="5">
        <v>3</v>
      </c>
      <c r="E146" s="27">
        <f t="shared" si="41"/>
        <v>0</v>
      </c>
      <c r="F146" s="5">
        <f t="shared" si="42"/>
        <v>0</v>
      </c>
      <c r="G146" s="18"/>
      <c r="H146" s="19"/>
      <c r="I146" s="19"/>
      <c r="J146" s="19"/>
      <c r="K146" s="19"/>
      <c r="L146" s="19"/>
      <c r="M146" s="19"/>
      <c r="N146" s="20"/>
      <c r="O146" s="20"/>
      <c r="P146" s="19"/>
      <c r="Q146" s="19"/>
      <c r="R146" s="19"/>
      <c r="S146" s="19"/>
      <c r="T146" s="19"/>
      <c r="U146" s="21"/>
      <c r="V146" s="19"/>
      <c r="W146" s="19"/>
      <c r="X146" s="19"/>
      <c r="Y146" s="19"/>
      <c r="Z146" s="21"/>
      <c r="AA146" s="19"/>
      <c r="AB146" s="19"/>
      <c r="AC146" s="19"/>
      <c r="AD146" s="19"/>
      <c r="AE146" s="22">
        <f t="shared" si="43"/>
      </c>
      <c r="AF146" s="23">
        <f t="shared" si="44"/>
      </c>
      <c r="AG146" s="23">
        <f t="shared" si="45"/>
      </c>
      <c r="AH146" s="5">
        <f t="shared" si="46"/>
      </c>
      <c r="AI146" s="29">
        <f t="shared" si="47"/>
        <v>0</v>
      </c>
      <c r="AJ146" s="29">
        <f t="shared" si="48"/>
        <v>0</v>
      </c>
      <c r="AK146" s="29">
        <f t="shared" si="49"/>
        <v>0</v>
      </c>
      <c r="AL146" s="29">
        <f t="shared" si="50"/>
        <v>0</v>
      </c>
      <c r="AM146" s="29">
        <f t="shared" si="51"/>
        <v>0</v>
      </c>
      <c r="AN146" s="29">
        <f t="shared" si="52"/>
        <v>0</v>
      </c>
      <c r="AO146" s="29">
        <f t="shared" si="53"/>
        <v>0</v>
      </c>
      <c r="AP146" s="29">
        <f t="shared" si="54"/>
        <v>0</v>
      </c>
      <c r="AQ146" s="29">
        <f t="shared" si="55"/>
        <v>0</v>
      </c>
    </row>
    <row r="147" spans="1:43" ht="12.75">
      <c r="A147" s="27">
        <f t="shared" si="38"/>
        <v>0</v>
      </c>
      <c r="B147" s="56">
        <f t="shared" si="39"/>
        <v>0</v>
      </c>
      <c r="C147" s="57">
        <f t="shared" si="40"/>
        <v>0</v>
      </c>
      <c r="D147" s="5">
        <v>3</v>
      </c>
      <c r="E147" s="27">
        <f t="shared" si="41"/>
        <v>0</v>
      </c>
      <c r="F147" s="5">
        <f t="shared" si="42"/>
        <v>0</v>
      </c>
      <c r="G147" s="18"/>
      <c r="H147" s="19"/>
      <c r="I147" s="19"/>
      <c r="J147" s="19"/>
      <c r="K147" s="19"/>
      <c r="L147" s="19"/>
      <c r="M147" s="19"/>
      <c r="N147" s="20"/>
      <c r="O147" s="20"/>
      <c r="P147" s="19"/>
      <c r="Q147" s="19"/>
      <c r="R147" s="19"/>
      <c r="S147" s="19"/>
      <c r="T147" s="19"/>
      <c r="U147" s="21"/>
      <c r="V147" s="19"/>
      <c r="W147" s="19"/>
      <c r="X147" s="19"/>
      <c r="Y147" s="19"/>
      <c r="Z147" s="21"/>
      <c r="AA147" s="19"/>
      <c r="AB147" s="19"/>
      <c r="AC147" s="19"/>
      <c r="AD147" s="19"/>
      <c r="AE147" s="22">
        <f t="shared" si="43"/>
      </c>
      <c r="AF147" s="23">
        <f t="shared" si="44"/>
      </c>
      <c r="AG147" s="23">
        <f t="shared" si="45"/>
      </c>
      <c r="AH147" s="5">
        <f t="shared" si="46"/>
      </c>
      <c r="AI147" s="29">
        <f t="shared" si="47"/>
        <v>0</v>
      </c>
      <c r="AJ147" s="29">
        <f t="shared" si="48"/>
        <v>0</v>
      </c>
      <c r="AK147" s="29">
        <f t="shared" si="49"/>
        <v>0</v>
      </c>
      <c r="AL147" s="29">
        <f t="shared" si="50"/>
        <v>0</v>
      </c>
      <c r="AM147" s="29">
        <f t="shared" si="51"/>
        <v>0</v>
      </c>
      <c r="AN147" s="29">
        <f t="shared" si="52"/>
        <v>0</v>
      </c>
      <c r="AO147" s="29">
        <f t="shared" si="53"/>
        <v>0</v>
      </c>
      <c r="AP147" s="29">
        <f t="shared" si="54"/>
        <v>0</v>
      </c>
      <c r="AQ147" s="29">
        <f t="shared" si="55"/>
        <v>0</v>
      </c>
    </row>
    <row r="148" spans="1:43" ht="12.75">
      <c r="A148" s="27">
        <f t="shared" si="38"/>
        <v>0</v>
      </c>
      <c r="B148" s="56">
        <f t="shared" si="39"/>
        <v>0</v>
      </c>
      <c r="C148" s="57">
        <f t="shared" si="40"/>
        <v>0</v>
      </c>
      <c r="D148" s="5">
        <v>3</v>
      </c>
      <c r="E148" s="27">
        <f t="shared" si="41"/>
        <v>0</v>
      </c>
      <c r="F148" s="5">
        <f t="shared" si="42"/>
        <v>0</v>
      </c>
      <c r="G148" s="18"/>
      <c r="H148" s="19"/>
      <c r="I148" s="19"/>
      <c r="J148" s="19"/>
      <c r="K148" s="19"/>
      <c r="L148" s="19"/>
      <c r="M148" s="19"/>
      <c r="N148" s="20"/>
      <c r="O148" s="20"/>
      <c r="P148" s="19"/>
      <c r="Q148" s="19"/>
      <c r="R148" s="19"/>
      <c r="S148" s="19"/>
      <c r="T148" s="19"/>
      <c r="U148" s="21"/>
      <c r="V148" s="19"/>
      <c r="W148" s="19"/>
      <c r="X148" s="19"/>
      <c r="Y148" s="19"/>
      <c r="Z148" s="21"/>
      <c r="AA148" s="19"/>
      <c r="AB148" s="19"/>
      <c r="AC148" s="19"/>
      <c r="AD148" s="19"/>
      <c r="AE148" s="22">
        <f t="shared" si="43"/>
      </c>
      <c r="AF148" s="23">
        <f t="shared" si="44"/>
      </c>
      <c r="AG148" s="23">
        <f t="shared" si="45"/>
      </c>
      <c r="AH148" s="5">
        <f t="shared" si="46"/>
      </c>
      <c r="AI148" s="29">
        <f t="shared" si="47"/>
        <v>0</v>
      </c>
      <c r="AJ148" s="29">
        <f t="shared" si="48"/>
        <v>0</v>
      </c>
      <c r="AK148" s="29">
        <f t="shared" si="49"/>
        <v>0</v>
      </c>
      <c r="AL148" s="29">
        <f t="shared" si="50"/>
        <v>0</v>
      </c>
      <c r="AM148" s="29">
        <f t="shared" si="51"/>
        <v>0</v>
      </c>
      <c r="AN148" s="29">
        <f t="shared" si="52"/>
        <v>0</v>
      </c>
      <c r="AO148" s="29">
        <f t="shared" si="53"/>
        <v>0</v>
      </c>
      <c r="AP148" s="29">
        <f t="shared" si="54"/>
        <v>0</v>
      </c>
      <c r="AQ148" s="29">
        <f t="shared" si="55"/>
        <v>0</v>
      </c>
    </row>
    <row r="149" spans="1:43" ht="12.75">
      <c r="A149" s="27">
        <f t="shared" si="38"/>
        <v>0</v>
      </c>
      <c r="B149" s="56">
        <f t="shared" si="39"/>
        <v>0</v>
      </c>
      <c r="C149" s="57">
        <f t="shared" si="40"/>
        <v>0</v>
      </c>
      <c r="D149" s="5">
        <v>3</v>
      </c>
      <c r="E149" s="27">
        <f t="shared" si="41"/>
        <v>0</v>
      </c>
      <c r="F149" s="5">
        <f t="shared" si="42"/>
        <v>0</v>
      </c>
      <c r="G149" s="18"/>
      <c r="H149" s="19"/>
      <c r="I149" s="19"/>
      <c r="J149" s="19"/>
      <c r="K149" s="19"/>
      <c r="L149" s="19"/>
      <c r="M149" s="19"/>
      <c r="N149" s="20"/>
      <c r="O149" s="20"/>
      <c r="P149" s="19"/>
      <c r="Q149" s="19"/>
      <c r="R149" s="19"/>
      <c r="S149" s="19"/>
      <c r="T149" s="19"/>
      <c r="U149" s="21"/>
      <c r="V149" s="19"/>
      <c r="W149" s="19"/>
      <c r="X149" s="19"/>
      <c r="Y149" s="19"/>
      <c r="Z149" s="21"/>
      <c r="AA149" s="19"/>
      <c r="AB149" s="19"/>
      <c r="AC149" s="19"/>
      <c r="AD149" s="19"/>
      <c r="AE149" s="22">
        <f t="shared" si="43"/>
      </c>
      <c r="AF149" s="23">
        <f t="shared" si="44"/>
      </c>
      <c r="AG149" s="23">
        <f t="shared" si="45"/>
      </c>
      <c r="AH149" s="5">
        <f t="shared" si="46"/>
      </c>
      <c r="AI149" s="29">
        <f t="shared" si="47"/>
        <v>0</v>
      </c>
      <c r="AJ149" s="29">
        <f t="shared" si="48"/>
        <v>0</v>
      </c>
      <c r="AK149" s="29">
        <f t="shared" si="49"/>
        <v>0</v>
      </c>
      <c r="AL149" s="29">
        <f t="shared" si="50"/>
        <v>0</v>
      </c>
      <c r="AM149" s="29">
        <f t="shared" si="51"/>
        <v>0</v>
      </c>
      <c r="AN149" s="29">
        <f t="shared" si="52"/>
        <v>0</v>
      </c>
      <c r="AO149" s="29">
        <f t="shared" si="53"/>
        <v>0</v>
      </c>
      <c r="AP149" s="29">
        <f t="shared" si="54"/>
        <v>0</v>
      </c>
      <c r="AQ149" s="29">
        <f t="shared" si="55"/>
        <v>0</v>
      </c>
    </row>
    <row r="150" spans="1:43" ht="12.75">
      <c r="A150" s="27">
        <f t="shared" si="38"/>
        <v>0</v>
      </c>
      <c r="B150" s="56">
        <f t="shared" si="39"/>
        <v>0</v>
      </c>
      <c r="C150" s="57">
        <f t="shared" si="40"/>
        <v>0</v>
      </c>
      <c r="D150" s="5">
        <v>3</v>
      </c>
      <c r="E150" s="27">
        <f t="shared" si="41"/>
        <v>0</v>
      </c>
      <c r="F150" s="5">
        <f t="shared" si="42"/>
        <v>0</v>
      </c>
      <c r="G150" s="18"/>
      <c r="H150" s="19"/>
      <c r="I150" s="19"/>
      <c r="J150" s="19"/>
      <c r="K150" s="19"/>
      <c r="L150" s="19"/>
      <c r="M150" s="19"/>
      <c r="N150" s="20"/>
      <c r="O150" s="20"/>
      <c r="P150" s="19"/>
      <c r="Q150" s="19"/>
      <c r="R150" s="19"/>
      <c r="S150" s="19"/>
      <c r="T150" s="19"/>
      <c r="U150" s="21"/>
      <c r="V150" s="19"/>
      <c r="W150" s="19"/>
      <c r="X150" s="19"/>
      <c r="Y150" s="19"/>
      <c r="Z150" s="21"/>
      <c r="AA150" s="19"/>
      <c r="AB150" s="19"/>
      <c r="AC150" s="19"/>
      <c r="AD150" s="19"/>
      <c r="AE150" s="22">
        <f t="shared" si="43"/>
      </c>
      <c r="AF150" s="23">
        <f t="shared" si="44"/>
      </c>
      <c r="AG150" s="23">
        <f t="shared" si="45"/>
      </c>
      <c r="AH150" s="5">
        <f t="shared" si="46"/>
      </c>
      <c r="AI150" s="29">
        <f t="shared" si="47"/>
        <v>0</v>
      </c>
      <c r="AJ150" s="29">
        <f t="shared" si="48"/>
        <v>0</v>
      </c>
      <c r="AK150" s="29">
        <f t="shared" si="49"/>
        <v>0</v>
      </c>
      <c r="AL150" s="29">
        <f t="shared" si="50"/>
        <v>0</v>
      </c>
      <c r="AM150" s="29">
        <f t="shared" si="51"/>
        <v>0</v>
      </c>
      <c r="AN150" s="29">
        <f t="shared" si="52"/>
        <v>0</v>
      </c>
      <c r="AO150" s="29">
        <f t="shared" si="53"/>
        <v>0</v>
      </c>
      <c r="AP150" s="29">
        <f t="shared" si="54"/>
        <v>0</v>
      </c>
      <c r="AQ150" s="29">
        <f t="shared" si="55"/>
        <v>0</v>
      </c>
    </row>
    <row r="151" spans="1:43" ht="12.75">
      <c r="A151" s="27">
        <f t="shared" si="38"/>
        <v>0</v>
      </c>
      <c r="B151" s="56">
        <f t="shared" si="39"/>
        <v>0</v>
      </c>
      <c r="C151" s="57">
        <f t="shared" si="40"/>
        <v>0</v>
      </c>
      <c r="D151" s="5">
        <v>3</v>
      </c>
      <c r="E151" s="27">
        <f t="shared" si="41"/>
        <v>0</v>
      </c>
      <c r="F151" s="5">
        <f t="shared" si="42"/>
        <v>0</v>
      </c>
      <c r="G151" s="18"/>
      <c r="H151" s="19"/>
      <c r="I151" s="19"/>
      <c r="J151" s="19"/>
      <c r="K151" s="19"/>
      <c r="L151" s="19"/>
      <c r="M151" s="19"/>
      <c r="N151" s="20"/>
      <c r="O151" s="20"/>
      <c r="P151" s="19"/>
      <c r="Q151" s="19"/>
      <c r="R151" s="19"/>
      <c r="S151" s="19"/>
      <c r="T151" s="19"/>
      <c r="U151" s="21"/>
      <c r="V151" s="19"/>
      <c r="W151" s="19"/>
      <c r="X151" s="19"/>
      <c r="Y151" s="19"/>
      <c r="Z151" s="21"/>
      <c r="AA151" s="19"/>
      <c r="AB151" s="19"/>
      <c r="AC151" s="19"/>
      <c r="AD151" s="19"/>
      <c r="AE151" s="22">
        <f t="shared" si="43"/>
      </c>
      <c r="AF151" s="23">
        <f t="shared" si="44"/>
      </c>
      <c r="AG151" s="23">
        <f t="shared" si="45"/>
      </c>
      <c r="AH151" s="5">
        <f t="shared" si="46"/>
      </c>
      <c r="AI151" s="29">
        <f t="shared" si="47"/>
        <v>0</v>
      </c>
      <c r="AJ151" s="29">
        <f t="shared" si="48"/>
        <v>0</v>
      </c>
      <c r="AK151" s="29">
        <f t="shared" si="49"/>
        <v>0</v>
      </c>
      <c r="AL151" s="29">
        <f t="shared" si="50"/>
        <v>0</v>
      </c>
      <c r="AM151" s="29">
        <f t="shared" si="51"/>
        <v>0</v>
      </c>
      <c r="AN151" s="29">
        <f t="shared" si="52"/>
        <v>0</v>
      </c>
      <c r="AO151" s="29">
        <f t="shared" si="53"/>
        <v>0</v>
      </c>
      <c r="AP151" s="29">
        <f t="shared" si="54"/>
        <v>0</v>
      </c>
      <c r="AQ151" s="29">
        <f t="shared" si="55"/>
        <v>0</v>
      </c>
    </row>
    <row r="152" spans="7:33" ht="12.75">
      <c r="G152" s="58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59"/>
      <c r="AG152" s="59"/>
    </row>
    <row r="153" ht="12.75">
      <c r="G153" s="56"/>
    </row>
    <row r="154" spans="7:32" ht="12.75">
      <c r="G154" s="56"/>
      <c r="Y154" s="6" t="s">
        <v>94</v>
      </c>
      <c r="AB154" s="6"/>
      <c r="AC154" s="6"/>
      <c r="AD154" s="6"/>
      <c r="AE154" s="61">
        <f>IF(COUNT(AE132:AE151)=0,"",AVERAGE(AE132:AE151))</f>
      </c>
      <c r="AF154" s="69"/>
    </row>
    <row r="155" spans="7:33" ht="12.75">
      <c r="G155" s="56"/>
      <c r="AD155" s="62" t="s">
        <v>89</v>
      </c>
      <c r="AE155" s="70">
        <f>IF(AE154="","",STDEV(AE132:AE151)/SQRT(COUNT(AE132:AE151))*2)</f>
      </c>
      <c r="AF155" s="62" t="s">
        <v>90</v>
      </c>
      <c r="AG155" s="64"/>
    </row>
    <row r="156" spans="7:31" ht="12.75">
      <c r="G156" s="56"/>
      <c r="AD156" s="6" t="s">
        <v>57</v>
      </c>
      <c r="AE156" s="65">
        <f>IF(AE154="","",STDEV(AE132:AE151)/SQRT(COUNT(AE132:AE151)))</f>
      </c>
    </row>
    <row r="157" ht="12.75">
      <c r="G157" s="56"/>
    </row>
    <row r="158" spans="7:31" ht="12.75">
      <c r="G158" s="12"/>
      <c r="P158" s="16"/>
      <c r="Q158" s="16"/>
      <c r="R158" s="16"/>
      <c r="S158" s="16"/>
      <c r="T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7:31" ht="12.75">
      <c r="G159" s="12"/>
      <c r="J159" s="6" t="s">
        <v>7</v>
      </c>
      <c r="K159" s="6"/>
      <c r="L159" s="8"/>
      <c r="M159" s="7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7:31" ht="12.75">
      <c r="G160" s="6" t="s">
        <v>95</v>
      </c>
      <c r="H160" s="9"/>
      <c r="I160" s="10"/>
      <c r="J160" s="6" t="s">
        <v>10</v>
      </c>
      <c r="K160" s="6"/>
      <c r="L160" s="11"/>
      <c r="M160" s="54"/>
      <c r="N160" s="68">
        <f>IF(AND(COUNT(AE162:AE181)&gt;0,COUNT(AE162:AE181)&lt;5),"Caution! Strata has less than 5 lines","")</f>
      </c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1:33" ht="105">
      <c r="A161" s="6" t="s">
        <v>47</v>
      </c>
      <c r="B161" s="6" t="s">
        <v>74</v>
      </c>
      <c r="C161" s="6" t="s">
        <v>75</v>
      </c>
      <c r="D161" s="6" t="s">
        <v>76</v>
      </c>
      <c r="E161" s="6" t="s">
        <v>77</v>
      </c>
      <c r="F161" s="6" t="s">
        <v>78</v>
      </c>
      <c r="G161" s="12" t="s">
        <v>11</v>
      </c>
      <c r="H161" s="13" t="s">
        <v>12</v>
      </c>
      <c r="I161" s="13" t="s">
        <v>13</v>
      </c>
      <c r="J161" s="13" t="s">
        <v>14</v>
      </c>
      <c r="K161" s="13" t="s">
        <v>15</v>
      </c>
      <c r="L161" s="13" t="s">
        <v>16</v>
      </c>
      <c r="M161" s="13" t="s">
        <v>17</v>
      </c>
      <c r="N161" s="14" t="s">
        <v>18</v>
      </c>
      <c r="O161" s="14" t="s">
        <v>19</v>
      </c>
      <c r="P161" s="15" t="s">
        <v>20</v>
      </c>
      <c r="Q161" s="15" t="s">
        <v>21</v>
      </c>
      <c r="R161" s="15" t="s">
        <v>22</v>
      </c>
      <c r="S161" s="15" t="s">
        <v>23</v>
      </c>
      <c r="T161" s="15" t="s">
        <v>24</v>
      </c>
      <c r="U161" s="15" t="s">
        <v>20</v>
      </c>
      <c r="V161" s="15" t="s">
        <v>21</v>
      </c>
      <c r="W161" s="15" t="s">
        <v>22</v>
      </c>
      <c r="X161" s="15" t="s">
        <v>23</v>
      </c>
      <c r="Y161" s="15" t="s">
        <v>24</v>
      </c>
      <c r="Z161" s="15" t="s">
        <v>20</v>
      </c>
      <c r="AA161" s="15" t="s">
        <v>21</v>
      </c>
      <c r="AB161" s="15" t="s">
        <v>22</v>
      </c>
      <c r="AC161" s="15" t="s">
        <v>23</v>
      </c>
      <c r="AD161" s="15" t="s">
        <v>24</v>
      </c>
      <c r="AE161" s="16" t="s">
        <v>25</v>
      </c>
      <c r="AF161" s="17" t="s">
        <v>26</v>
      </c>
      <c r="AG161" s="17" t="s">
        <v>27</v>
      </c>
    </row>
    <row r="162" spans="1:43" ht="12.75">
      <c r="A162" s="27">
        <f aca="true" t="shared" si="56" ref="A162:A181">D$3</f>
        <v>0</v>
      </c>
      <c r="B162" s="56">
        <f aca="true" t="shared" si="57" ref="B162:B181">D$9</f>
        <v>0</v>
      </c>
      <c r="C162" s="57">
        <f aca="true" t="shared" si="58" ref="C162:C181">L$159</f>
        <v>0</v>
      </c>
      <c r="D162" s="5">
        <v>4</v>
      </c>
      <c r="E162" s="27">
        <f aca="true" t="shared" si="59" ref="E162:E181">H$160</f>
        <v>0</v>
      </c>
      <c r="F162" s="5">
        <f aca="true" t="shared" si="60" ref="F162:F181">C$19</f>
        <v>0</v>
      </c>
      <c r="G162" s="18"/>
      <c r="H162" s="19"/>
      <c r="I162" s="19"/>
      <c r="J162" s="19"/>
      <c r="K162" s="19"/>
      <c r="L162" s="19"/>
      <c r="M162" s="19"/>
      <c r="N162" s="20"/>
      <c r="O162" s="20"/>
      <c r="P162" s="19"/>
      <c r="Q162" s="19"/>
      <c r="R162" s="19"/>
      <c r="S162" s="19"/>
      <c r="T162" s="19"/>
      <c r="U162" s="21"/>
      <c r="V162" s="19"/>
      <c r="W162" s="19"/>
      <c r="X162" s="19"/>
      <c r="Y162" s="19"/>
      <c r="Z162" s="21"/>
      <c r="AA162" s="19"/>
      <c r="AB162" s="19"/>
      <c r="AC162" s="19"/>
      <c r="AD162" s="19"/>
      <c r="AE162" s="22">
        <f aca="true" t="shared" si="61" ref="AE162:AE181">IF(SUM(P162:AD162)=0,"",IF(SUM(U162:Y162,Z162:AD162)=0,((AL162/(SUM(P162:T162)-(AO162*0.5))))*100,IF(SUM(Z162:AD162)=0,(AM162/(SUM(P162:T162,U162:Y162)-(AP162*0.5))),(AN162/(SUM(P162:T162,U162:Y162,Z162:AD162)-(AQ162*0.5))))*100))</f>
      </c>
      <c r="AF162" s="23">
        <f aca="true" t="shared" si="62" ref="AF162:AF181">IF(AND(SUM(P162:T162)&lt;&gt;0,SUM(P162:T162)&lt;&gt;5,SUM(P162:T162)&lt;&gt;10,SUM(P162:T162)&lt;&gt;15,SUM(P162:T162)&lt;&gt;20),1,IF(AND(SUM(U162:Y162)&lt;&gt;0,SUM(U162:Y162)&lt;&gt;5,SUM(U162:Y162)&lt;&gt;10,SUM(U162:Y162)&lt;&gt;15,SUM(U162:Y162)&lt;&gt;20),2,IF(AND(SUM(Z162:AD162)&lt;&gt;0,SUM(Z162:AD162)&lt;&gt;5,SUM(Z162:AD162)&lt;&gt;10,SUM(Z162:AD162)&lt;&gt;15,SUM(Z162:AD162)&lt;&gt;20),3,"")))</f>
      </c>
      <c r="AG162" s="23">
        <f aca="true" t="shared" si="63" ref="AG162:AG181">IF(AND(SUM(P162:T162)&lt;&gt;0,SUM(U162:AD162)=0),1,IF(AND(SUM(U162:Y162)&lt;&gt;0,SUM(P162:T162,Z162:AD162)=0),1,IF(AND(SUM(Z162:AD162)&lt;&gt;0,SUM(P162:Y162)=0),1,"")))</f>
      </c>
      <c r="AH162" s="5">
        <f aca="true" t="shared" si="64" ref="AH162:AH181">IF(SUM(P162:AD162)=0,"",IF(SUM(U162:AD162)=0,SUM(P162:T162)-AO162*0.5,IF(SUM(Z162:AD162)=0,SUM(P162:Y162)-AP162*0.5,SUM(P162:AD162)-AQ162*0.5)))</f>
      </c>
      <c r="AI162" s="29">
        <f aca="true" t="shared" si="65" ref="AI162:AI181">IF(Q162=0,0,IF(P162&gt;0,0,1))</f>
        <v>0</v>
      </c>
      <c r="AJ162" s="29">
        <f aca="true" t="shared" si="66" ref="AJ162:AJ181">IF(V162=0,0,IF(U162&gt;0,0,1))</f>
        <v>0</v>
      </c>
      <c r="AK162" s="29">
        <f aca="true" t="shared" si="67" ref="AK162:AK181">IF(AA162=0,0,IF(Z162&gt;0,0,1))</f>
        <v>0</v>
      </c>
      <c r="AL162" s="29">
        <f aca="true" t="shared" si="68" ref="AL162:AL181">P162+(IF(P162&gt;0,0,IF(Q162&gt;0,1,0)))</f>
        <v>0</v>
      </c>
      <c r="AM162" s="29">
        <f aca="true" t="shared" si="69" ref="AM162:AM181">SUM(P162,U162)+(IF(SUM(AI162:AJ162)=0,0,IF(U162&gt;0,0,IF(P162&gt;0,AJ162,1))))</f>
        <v>0</v>
      </c>
      <c r="AN162" s="29">
        <f aca="true" t="shared" si="70" ref="AN162:AN181">SUM(Z162,U162,P162)+(IF(SUM(AI162:AK162)=0,0,IF(Z162&gt;0,0,IF(U162&gt;0,AK162,IF(P162&gt;0,MAX(AJ162:AK162),1)))))</f>
        <v>0</v>
      </c>
      <c r="AO162" s="29">
        <f aca="true" t="shared" si="71" ref="AO162:AO181">SUM(Q162:S162)-(AL162-P162)</f>
        <v>0</v>
      </c>
      <c r="AP162" s="29">
        <f aca="true" t="shared" si="72" ref="AP162:AP181">SUM(Q162:S162,V162:X162)-(AM162-SUM(U162,P162))</f>
        <v>0</v>
      </c>
      <c r="AQ162" s="29">
        <f aca="true" t="shared" si="73" ref="AQ162:AQ181">SUM(Q162:S162,V162:X162,AA162:AC162)-(AN162-SUM(Z162,U162,P162))</f>
        <v>0</v>
      </c>
    </row>
    <row r="163" spans="1:43" ht="12.75">
      <c r="A163" s="27">
        <f t="shared" si="56"/>
        <v>0</v>
      </c>
      <c r="B163" s="56">
        <f t="shared" si="57"/>
        <v>0</v>
      </c>
      <c r="C163" s="57">
        <f t="shared" si="58"/>
        <v>0</v>
      </c>
      <c r="D163" s="5">
        <v>4</v>
      </c>
      <c r="E163" s="27">
        <f t="shared" si="59"/>
        <v>0</v>
      </c>
      <c r="F163" s="5">
        <f t="shared" si="60"/>
        <v>0</v>
      </c>
      <c r="G163" s="18"/>
      <c r="H163" s="19"/>
      <c r="I163" s="19"/>
      <c r="J163" s="19"/>
      <c r="K163" s="19"/>
      <c r="L163" s="19"/>
      <c r="M163" s="19"/>
      <c r="N163" s="20"/>
      <c r="O163" s="20"/>
      <c r="P163" s="19"/>
      <c r="Q163" s="19"/>
      <c r="R163" s="19"/>
      <c r="S163" s="19"/>
      <c r="T163" s="19"/>
      <c r="U163" s="21"/>
      <c r="V163" s="19"/>
      <c r="W163" s="19"/>
      <c r="X163" s="19"/>
      <c r="Y163" s="19"/>
      <c r="Z163" s="21"/>
      <c r="AA163" s="19"/>
      <c r="AB163" s="19"/>
      <c r="AC163" s="19"/>
      <c r="AD163" s="19"/>
      <c r="AE163" s="22">
        <f t="shared" si="61"/>
      </c>
      <c r="AF163" s="23">
        <f t="shared" si="62"/>
      </c>
      <c r="AG163" s="23">
        <f t="shared" si="63"/>
      </c>
      <c r="AH163" s="5">
        <f t="shared" si="64"/>
      </c>
      <c r="AI163" s="29">
        <f t="shared" si="65"/>
        <v>0</v>
      </c>
      <c r="AJ163" s="29">
        <f t="shared" si="66"/>
        <v>0</v>
      </c>
      <c r="AK163" s="29">
        <f t="shared" si="67"/>
        <v>0</v>
      </c>
      <c r="AL163" s="29">
        <f t="shared" si="68"/>
        <v>0</v>
      </c>
      <c r="AM163" s="29">
        <f t="shared" si="69"/>
        <v>0</v>
      </c>
      <c r="AN163" s="29">
        <f t="shared" si="70"/>
        <v>0</v>
      </c>
      <c r="AO163" s="29">
        <f t="shared" si="71"/>
        <v>0</v>
      </c>
      <c r="AP163" s="29">
        <f t="shared" si="72"/>
        <v>0</v>
      </c>
      <c r="AQ163" s="29">
        <f t="shared" si="73"/>
        <v>0</v>
      </c>
    </row>
    <row r="164" spans="1:43" ht="12.75">
      <c r="A164" s="27">
        <f t="shared" si="56"/>
        <v>0</v>
      </c>
      <c r="B164" s="56">
        <f t="shared" si="57"/>
        <v>0</v>
      </c>
      <c r="C164" s="57">
        <f t="shared" si="58"/>
        <v>0</v>
      </c>
      <c r="D164" s="5">
        <v>4</v>
      </c>
      <c r="E164" s="27">
        <f t="shared" si="59"/>
        <v>0</v>
      </c>
      <c r="F164" s="5">
        <f t="shared" si="60"/>
        <v>0</v>
      </c>
      <c r="G164" s="18"/>
      <c r="H164" s="19"/>
      <c r="I164" s="19"/>
      <c r="J164" s="19"/>
      <c r="K164" s="19"/>
      <c r="L164" s="19"/>
      <c r="M164" s="19"/>
      <c r="N164" s="20"/>
      <c r="O164" s="20"/>
      <c r="P164" s="19"/>
      <c r="Q164" s="19"/>
      <c r="R164" s="19"/>
      <c r="S164" s="19"/>
      <c r="T164" s="19"/>
      <c r="U164" s="21"/>
      <c r="V164" s="19"/>
      <c r="W164" s="19"/>
      <c r="X164" s="19"/>
      <c r="Y164" s="19"/>
      <c r="Z164" s="21"/>
      <c r="AA164" s="19"/>
      <c r="AB164" s="19"/>
      <c r="AC164" s="19"/>
      <c r="AD164" s="19"/>
      <c r="AE164" s="22">
        <f t="shared" si="61"/>
      </c>
      <c r="AF164" s="23">
        <f t="shared" si="62"/>
      </c>
      <c r="AG164" s="23">
        <f t="shared" si="63"/>
      </c>
      <c r="AH164" s="5">
        <f t="shared" si="64"/>
      </c>
      <c r="AI164" s="29">
        <f t="shared" si="65"/>
        <v>0</v>
      </c>
      <c r="AJ164" s="29">
        <f t="shared" si="66"/>
        <v>0</v>
      </c>
      <c r="AK164" s="29">
        <f t="shared" si="67"/>
        <v>0</v>
      </c>
      <c r="AL164" s="29">
        <f t="shared" si="68"/>
        <v>0</v>
      </c>
      <c r="AM164" s="29">
        <f t="shared" si="69"/>
        <v>0</v>
      </c>
      <c r="AN164" s="29">
        <f t="shared" si="70"/>
        <v>0</v>
      </c>
      <c r="AO164" s="29">
        <f t="shared" si="71"/>
        <v>0</v>
      </c>
      <c r="AP164" s="29">
        <f t="shared" si="72"/>
        <v>0</v>
      </c>
      <c r="AQ164" s="29">
        <f t="shared" si="73"/>
        <v>0</v>
      </c>
    </row>
    <row r="165" spans="1:43" ht="12.75">
      <c r="A165" s="27">
        <f t="shared" si="56"/>
        <v>0</v>
      </c>
      <c r="B165" s="56">
        <f t="shared" si="57"/>
        <v>0</v>
      </c>
      <c r="C165" s="57">
        <f t="shared" si="58"/>
        <v>0</v>
      </c>
      <c r="D165" s="5">
        <v>4</v>
      </c>
      <c r="E165" s="27">
        <f t="shared" si="59"/>
        <v>0</v>
      </c>
      <c r="F165" s="5">
        <f t="shared" si="60"/>
        <v>0</v>
      </c>
      <c r="G165" s="18"/>
      <c r="H165" s="19"/>
      <c r="I165" s="19"/>
      <c r="J165" s="19"/>
      <c r="K165" s="19"/>
      <c r="L165" s="19"/>
      <c r="M165" s="19"/>
      <c r="N165" s="20"/>
      <c r="O165" s="20"/>
      <c r="P165" s="19"/>
      <c r="Q165" s="19"/>
      <c r="R165" s="19"/>
      <c r="S165" s="19"/>
      <c r="T165" s="19"/>
      <c r="U165" s="21"/>
      <c r="V165" s="19"/>
      <c r="W165" s="19"/>
      <c r="X165" s="19"/>
      <c r="Y165" s="19"/>
      <c r="Z165" s="21"/>
      <c r="AA165" s="19"/>
      <c r="AB165" s="19"/>
      <c r="AC165" s="19"/>
      <c r="AD165" s="19"/>
      <c r="AE165" s="22">
        <f t="shared" si="61"/>
      </c>
      <c r="AF165" s="23">
        <f t="shared" si="62"/>
      </c>
      <c r="AG165" s="23">
        <f t="shared" si="63"/>
      </c>
      <c r="AH165" s="5">
        <f t="shared" si="64"/>
      </c>
      <c r="AI165" s="29">
        <f t="shared" si="65"/>
        <v>0</v>
      </c>
      <c r="AJ165" s="29">
        <f t="shared" si="66"/>
        <v>0</v>
      </c>
      <c r="AK165" s="29">
        <f t="shared" si="67"/>
        <v>0</v>
      </c>
      <c r="AL165" s="29">
        <f t="shared" si="68"/>
        <v>0</v>
      </c>
      <c r="AM165" s="29">
        <f t="shared" si="69"/>
        <v>0</v>
      </c>
      <c r="AN165" s="29">
        <f t="shared" si="70"/>
        <v>0</v>
      </c>
      <c r="AO165" s="29">
        <f t="shared" si="71"/>
        <v>0</v>
      </c>
      <c r="AP165" s="29">
        <f t="shared" si="72"/>
        <v>0</v>
      </c>
      <c r="AQ165" s="29">
        <f t="shared" si="73"/>
        <v>0</v>
      </c>
    </row>
    <row r="166" spans="1:43" ht="12.75">
      <c r="A166" s="27">
        <f t="shared" si="56"/>
        <v>0</v>
      </c>
      <c r="B166" s="56">
        <f t="shared" si="57"/>
        <v>0</v>
      </c>
      <c r="C166" s="57">
        <f t="shared" si="58"/>
        <v>0</v>
      </c>
      <c r="D166" s="5">
        <v>4</v>
      </c>
      <c r="E166" s="27">
        <f t="shared" si="59"/>
        <v>0</v>
      </c>
      <c r="F166" s="5">
        <f t="shared" si="60"/>
        <v>0</v>
      </c>
      <c r="G166" s="18"/>
      <c r="H166" s="19"/>
      <c r="I166" s="19"/>
      <c r="J166" s="19"/>
      <c r="K166" s="19"/>
      <c r="L166" s="19"/>
      <c r="M166" s="19"/>
      <c r="N166" s="20"/>
      <c r="O166" s="20"/>
      <c r="P166" s="19"/>
      <c r="Q166" s="19"/>
      <c r="R166" s="19"/>
      <c r="S166" s="19"/>
      <c r="T166" s="19"/>
      <c r="U166" s="21"/>
      <c r="V166" s="19"/>
      <c r="W166" s="19"/>
      <c r="X166" s="19"/>
      <c r="Y166" s="19"/>
      <c r="Z166" s="21"/>
      <c r="AA166" s="19"/>
      <c r="AB166" s="19"/>
      <c r="AC166" s="19"/>
      <c r="AD166" s="19"/>
      <c r="AE166" s="22">
        <f t="shared" si="61"/>
      </c>
      <c r="AF166" s="23">
        <f t="shared" si="62"/>
      </c>
      <c r="AG166" s="23">
        <f t="shared" si="63"/>
      </c>
      <c r="AH166" s="5">
        <f t="shared" si="64"/>
      </c>
      <c r="AI166" s="29">
        <f t="shared" si="65"/>
        <v>0</v>
      </c>
      <c r="AJ166" s="29">
        <f t="shared" si="66"/>
        <v>0</v>
      </c>
      <c r="AK166" s="29">
        <f t="shared" si="67"/>
        <v>0</v>
      </c>
      <c r="AL166" s="29">
        <f t="shared" si="68"/>
        <v>0</v>
      </c>
      <c r="AM166" s="29">
        <f t="shared" si="69"/>
        <v>0</v>
      </c>
      <c r="AN166" s="29">
        <f t="shared" si="70"/>
        <v>0</v>
      </c>
      <c r="AO166" s="29">
        <f t="shared" si="71"/>
        <v>0</v>
      </c>
      <c r="AP166" s="29">
        <f t="shared" si="72"/>
        <v>0</v>
      </c>
      <c r="AQ166" s="29">
        <f t="shared" si="73"/>
        <v>0</v>
      </c>
    </row>
    <row r="167" spans="1:43" ht="12.75">
      <c r="A167" s="27">
        <f t="shared" si="56"/>
        <v>0</v>
      </c>
      <c r="B167" s="56">
        <f t="shared" si="57"/>
        <v>0</v>
      </c>
      <c r="C167" s="57">
        <f t="shared" si="58"/>
        <v>0</v>
      </c>
      <c r="D167" s="5">
        <v>4</v>
      </c>
      <c r="E167" s="27">
        <f t="shared" si="59"/>
        <v>0</v>
      </c>
      <c r="F167" s="5">
        <f t="shared" si="60"/>
        <v>0</v>
      </c>
      <c r="G167" s="18"/>
      <c r="H167" s="19"/>
      <c r="I167" s="19"/>
      <c r="J167" s="19"/>
      <c r="K167" s="19"/>
      <c r="L167" s="19"/>
      <c r="M167" s="19"/>
      <c r="N167" s="20"/>
      <c r="O167" s="20"/>
      <c r="P167" s="19"/>
      <c r="Q167" s="19"/>
      <c r="R167" s="19"/>
      <c r="S167" s="19"/>
      <c r="T167" s="19"/>
      <c r="U167" s="21"/>
      <c r="V167" s="19"/>
      <c r="W167" s="19"/>
      <c r="X167" s="19"/>
      <c r="Y167" s="19"/>
      <c r="Z167" s="21"/>
      <c r="AA167" s="19"/>
      <c r="AB167" s="19"/>
      <c r="AC167" s="19"/>
      <c r="AD167" s="19"/>
      <c r="AE167" s="22">
        <f t="shared" si="61"/>
      </c>
      <c r="AF167" s="23">
        <f t="shared" si="62"/>
      </c>
      <c r="AG167" s="23">
        <f t="shared" si="63"/>
      </c>
      <c r="AH167" s="5">
        <f t="shared" si="64"/>
      </c>
      <c r="AI167" s="29">
        <f t="shared" si="65"/>
        <v>0</v>
      </c>
      <c r="AJ167" s="29">
        <f t="shared" si="66"/>
        <v>0</v>
      </c>
      <c r="AK167" s="29">
        <f t="shared" si="67"/>
        <v>0</v>
      </c>
      <c r="AL167" s="29">
        <f t="shared" si="68"/>
        <v>0</v>
      </c>
      <c r="AM167" s="29">
        <f t="shared" si="69"/>
        <v>0</v>
      </c>
      <c r="AN167" s="29">
        <f t="shared" si="70"/>
        <v>0</v>
      </c>
      <c r="AO167" s="29">
        <f t="shared" si="71"/>
        <v>0</v>
      </c>
      <c r="AP167" s="29">
        <f t="shared" si="72"/>
        <v>0</v>
      </c>
      <c r="AQ167" s="29">
        <f t="shared" si="73"/>
        <v>0</v>
      </c>
    </row>
    <row r="168" spans="1:43" ht="12.75">
      <c r="A168" s="27">
        <f t="shared" si="56"/>
        <v>0</v>
      </c>
      <c r="B168" s="56">
        <f t="shared" si="57"/>
        <v>0</v>
      </c>
      <c r="C168" s="57">
        <f t="shared" si="58"/>
        <v>0</v>
      </c>
      <c r="D168" s="5">
        <v>4</v>
      </c>
      <c r="E168" s="27">
        <f t="shared" si="59"/>
        <v>0</v>
      </c>
      <c r="F168" s="5">
        <f t="shared" si="60"/>
        <v>0</v>
      </c>
      <c r="G168" s="18"/>
      <c r="H168" s="19"/>
      <c r="I168" s="19"/>
      <c r="J168" s="19"/>
      <c r="K168" s="19"/>
      <c r="L168" s="19"/>
      <c r="M168" s="19"/>
      <c r="N168" s="20"/>
      <c r="O168" s="20"/>
      <c r="P168" s="19"/>
      <c r="Q168" s="19"/>
      <c r="R168" s="19"/>
      <c r="S168" s="19"/>
      <c r="T168" s="19"/>
      <c r="U168" s="21"/>
      <c r="V168" s="19"/>
      <c r="W168" s="19"/>
      <c r="X168" s="19"/>
      <c r="Y168" s="19"/>
      <c r="Z168" s="21"/>
      <c r="AA168" s="19"/>
      <c r="AB168" s="19"/>
      <c r="AC168" s="19"/>
      <c r="AD168" s="19"/>
      <c r="AE168" s="22">
        <f t="shared" si="61"/>
      </c>
      <c r="AF168" s="23">
        <f t="shared" si="62"/>
      </c>
      <c r="AG168" s="23">
        <f t="shared" si="63"/>
      </c>
      <c r="AH168" s="5">
        <f t="shared" si="64"/>
      </c>
      <c r="AI168" s="29">
        <f t="shared" si="65"/>
        <v>0</v>
      </c>
      <c r="AJ168" s="29">
        <f t="shared" si="66"/>
        <v>0</v>
      </c>
      <c r="AK168" s="29">
        <f t="shared" si="67"/>
        <v>0</v>
      </c>
      <c r="AL168" s="29">
        <f t="shared" si="68"/>
        <v>0</v>
      </c>
      <c r="AM168" s="29">
        <f t="shared" si="69"/>
        <v>0</v>
      </c>
      <c r="AN168" s="29">
        <f t="shared" si="70"/>
        <v>0</v>
      </c>
      <c r="AO168" s="29">
        <f t="shared" si="71"/>
        <v>0</v>
      </c>
      <c r="AP168" s="29">
        <f t="shared" si="72"/>
        <v>0</v>
      </c>
      <c r="AQ168" s="29">
        <f t="shared" si="73"/>
        <v>0</v>
      </c>
    </row>
    <row r="169" spans="1:43" ht="12.75">
      <c r="A169" s="27">
        <f t="shared" si="56"/>
        <v>0</v>
      </c>
      <c r="B169" s="56">
        <f t="shared" si="57"/>
        <v>0</v>
      </c>
      <c r="C169" s="57">
        <f t="shared" si="58"/>
        <v>0</v>
      </c>
      <c r="D169" s="5">
        <v>4</v>
      </c>
      <c r="E169" s="27">
        <f t="shared" si="59"/>
        <v>0</v>
      </c>
      <c r="F169" s="5">
        <f t="shared" si="60"/>
        <v>0</v>
      </c>
      <c r="G169" s="18"/>
      <c r="H169" s="19"/>
      <c r="I169" s="19"/>
      <c r="J169" s="19"/>
      <c r="K169" s="19"/>
      <c r="L169" s="19"/>
      <c r="M169" s="19"/>
      <c r="N169" s="20"/>
      <c r="O169" s="20"/>
      <c r="P169" s="19"/>
      <c r="Q169" s="19"/>
      <c r="R169" s="19"/>
      <c r="S169" s="19"/>
      <c r="T169" s="19"/>
      <c r="U169" s="21"/>
      <c r="V169" s="19"/>
      <c r="W169" s="19"/>
      <c r="X169" s="19"/>
      <c r="Y169" s="19"/>
      <c r="Z169" s="21"/>
      <c r="AA169" s="19"/>
      <c r="AB169" s="19"/>
      <c r="AC169" s="19"/>
      <c r="AD169" s="19"/>
      <c r="AE169" s="22">
        <f t="shared" si="61"/>
      </c>
      <c r="AF169" s="23">
        <f t="shared" si="62"/>
      </c>
      <c r="AG169" s="23">
        <f t="shared" si="63"/>
      </c>
      <c r="AH169" s="5">
        <f t="shared" si="64"/>
      </c>
      <c r="AI169" s="29">
        <f t="shared" si="65"/>
        <v>0</v>
      </c>
      <c r="AJ169" s="29">
        <f t="shared" si="66"/>
        <v>0</v>
      </c>
      <c r="AK169" s="29">
        <f t="shared" si="67"/>
        <v>0</v>
      </c>
      <c r="AL169" s="29">
        <f t="shared" si="68"/>
        <v>0</v>
      </c>
      <c r="AM169" s="29">
        <f t="shared" si="69"/>
        <v>0</v>
      </c>
      <c r="AN169" s="29">
        <f t="shared" si="70"/>
        <v>0</v>
      </c>
      <c r="AO169" s="29">
        <f t="shared" si="71"/>
        <v>0</v>
      </c>
      <c r="AP169" s="29">
        <f t="shared" si="72"/>
        <v>0</v>
      </c>
      <c r="AQ169" s="29">
        <f t="shared" si="73"/>
        <v>0</v>
      </c>
    </row>
    <row r="170" spans="1:43" ht="12.75">
      <c r="A170" s="27">
        <f t="shared" si="56"/>
        <v>0</v>
      </c>
      <c r="B170" s="56">
        <f t="shared" si="57"/>
        <v>0</v>
      </c>
      <c r="C170" s="57">
        <f t="shared" si="58"/>
        <v>0</v>
      </c>
      <c r="D170" s="5">
        <v>4</v>
      </c>
      <c r="E170" s="27">
        <f t="shared" si="59"/>
        <v>0</v>
      </c>
      <c r="F170" s="5">
        <f t="shared" si="60"/>
        <v>0</v>
      </c>
      <c r="G170" s="18"/>
      <c r="H170" s="19"/>
      <c r="I170" s="19"/>
      <c r="J170" s="19"/>
      <c r="K170" s="19"/>
      <c r="L170" s="19"/>
      <c r="M170" s="19"/>
      <c r="N170" s="20"/>
      <c r="O170" s="20"/>
      <c r="P170" s="19"/>
      <c r="Q170" s="19"/>
      <c r="R170" s="19"/>
      <c r="S170" s="19"/>
      <c r="T170" s="19"/>
      <c r="U170" s="21"/>
      <c r="V170" s="19"/>
      <c r="W170" s="19"/>
      <c r="X170" s="19"/>
      <c r="Y170" s="19"/>
      <c r="Z170" s="21"/>
      <c r="AA170" s="19"/>
      <c r="AB170" s="19"/>
      <c r="AC170" s="19"/>
      <c r="AD170" s="19"/>
      <c r="AE170" s="22">
        <f t="shared" si="61"/>
      </c>
      <c r="AF170" s="23">
        <f t="shared" si="62"/>
      </c>
      <c r="AG170" s="23">
        <f t="shared" si="63"/>
      </c>
      <c r="AH170" s="5">
        <f t="shared" si="64"/>
      </c>
      <c r="AI170" s="29">
        <f t="shared" si="65"/>
        <v>0</v>
      </c>
      <c r="AJ170" s="29">
        <f t="shared" si="66"/>
        <v>0</v>
      </c>
      <c r="AK170" s="29">
        <f t="shared" si="67"/>
        <v>0</v>
      </c>
      <c r="AL170" s="29">
        <f t="shared" si="68"/>
        <v>0</v>
      </c>
      <c r="AM170" s="29">
        <f t="shared" si="69"/>
        <v>0</v>
      </c>
      <c r="AN170" s="29">
        <f t="shared" si="70"/>
        <v>0</v>
      </c>
      <c r="AO170" s="29">
        <f t="shared" si="71"/>
        <v>0</v>
      </c>
      <c r="AP170" s="29">
        <f t="shared" si="72"/>
        <v>0</v>
      </c>
      <c r="AQ170" s="29">
        <f t="shared" si="73"/>
        <v>0</v>
      </c>
    </row>
    <row r="171" spans="1:43" ht="12.75">
      <c r="A171" s="27">
        <f t="shared" si="56"/>
        <v>0</v>
      </c>
      <c r="B171" s="56">
        <f t="shared" si="57"/>
        <v>0</v>
      </c>
      <c r="C171" s="57">
        <f t="shared" si="58"/>
        <v>0</v>
      </c>
      <c r="D171" s="5">
        <v>4</v>
      </c>
      <c r="E171" s="27">
        <f t="shared" si="59"/>
        <v>0</v>
      </c>
      <c r="F171" s="5">
        <f t="shared" si="60"/>
        <v>0</v>
      </c>
      <c r="G171" s="18"/>
      <c r="H171" s="19"/>
      <c r="I171" s="19"/>
      <c r="J171" s="19"/>
      <c r="K171" s="19"/>
      <c r="L171" s="19"/>
      <c r="M171" s="19"/>
      <c r="N171" s="20"/>
      <c r="O171" s="20"/>
      <c r="P171" s="19"/>
      <c r="Q171" s="19"/>
      <c r="R171" s="19"/>
      <c r="S171" s="19"/>
      <c r="T171" s="19"/>
      <c r="U171" s="21"/>
      <c r="V171" s="19"/>
      <c r="W171" s="19"/>
      <c r="X171" s="19"/>
      <c r="Y171" s="19"/>
      <c r="Z171" s="21"/>
      <c r="AA171" s="19"/>
      <c r="AB171" s="19"/>
      <c r="AC171" s="19"/>
      <c r="AD171" s="19"/>
      <c r="AE171" s="22">
        <f t="shared" si="61"/>
      </c>
      <c r="AF171" s="23">
        <f t="shared" si="62"/>
      </c>
      <c r="AG171" s="23">
        <f t="shared" si="63"/>
      </c>
      <c r="AH171" s="5">
        <f t="shared" si="64"/>
      </c>
      <c r="AI171" s="29">
        <f t="shared" si="65"/>
        <v>0</v>
      </c>
      <c r="AJ171" s="29">
        <f t="shared" si="66"/>
        <v>0</v>
      </c>
      <c r="AK171" s="29">
        <f t="shared" si="67"/>
        <v>0</v>
      </c>
      <c r="AL171" s="29">
        <f t="shared" si="68"/>
        <v>0</v>
      </c>
      <c r="AM171" s="29">
        <f t="shared" si="69"/>
        <v>0</v>
      </c>
      <c r="AN171" s="29">
        <f t="shared" si="70"/>
        <v>0</v>
      </c>
      <c r="AO171" s="29">
        <f t="shared" si="71"/>
        <v>0</v>
      </c>
      <c r="AP171" s="29">
        <f t="shared" si="72"/>
        <v>0</v>
      </c>
      <c r="AQ171" s="29">
        <f t="shared" si="73"/>
        <v>0</v>
      </c>
    </row>
    <row r="172" spans="1:43" ht="12.75">
      <c r="A172" s="27">
        <f t="shared" si="56"/>
        <v>0</v>
      </c>
      <c r="B172" s="56">
        <f t="shared" si="57"/>
        <v>0</v>
      </c>
      <c r="C172" s="57">
        <f t="shared" si="58"/>
        <v>0</v>
      </c>
      <c r="D172" s="5">
        <v>4</v>
      </c>
      <c r="E172" s="27">
        <f t="shared" si="59"/>
        <v>0</v>
      </c>
      <c r="F172" s="5">
        <f t="shared" si="60"/>
        <v>0</v>
      </c>
      <c r="G172" s="18"/>
      <c r="H172" s="19"/>
      <c r="I172" s="19"/>
      <c r="J172" s="19"/>
      <c r="K172" s="19"/>
      <c r="L172" s="19"/>
      <c r="M172" s="19"/>
      <c r="N172" s="20"/>
      <c r="O172" s="20"/>
      <c r="P172" s="19"/>
      <c r="Q172" s="19"/>
      <c r="R172" s="19"/>
      <c r="S172" s="19"/>
      <c r="T172" s="19"/>
      <c r="U172" s="21"/>
      <c r="V172" s="19"/>
      <c r="W172" s="19"/>
      <c r="X172" s="19"/>
      <c r="Y172" s="19"/>
      <c r="Z172" s="21"/>
      <c r="AA172" s="19"/>
      <c r="AB172" s="19"/>
      <c r="AC172" s="19"/>
      <c r="AD172" s="19"/>
      <c r="AE172" s="22">
        <f t="shared" si="61"/>
      </c>
      <c r="AF172" s="23">
        <f t="shared" si="62"/>
      </c>
      <c r="AG172" s="23">
        <f t="shared" si="63"/>
      </c>
      <c r="AH172" s="5">
        <f t="shared" si="64"/>
      </c>
      <c r="AI172" s="29">
        <f t="shared" si="65"/>
        <v>0</v>
      </c>
      <c r="AJ172" s="29">
        <f t="shared" si="66"/>
        <v>0</v>
      </c>
      <c r="AK172" s="29">
        <f t="shared" si="67"/>
        <v>0</v>
      </c>
      <c r="AL172" s="29">
        <f t="shared" si="68"/>
        <v>0</v>
      </c>
      <c r="AM172" s="29">
        <f t="shared" si="69"/>
        <v>0</v>
      </c>
      <c r="AN172" s="29">
        <f t="shared" si="70"/>
        <v>0</v>
      </c>
      <c r="AO172" s="29">
        <f t="shared" si="71"/>
        <v>0</v>
      </c>
      <c r="AP172" s="29">
        <f t="shared" si="72"/>
        <v>0</v>
      </c>
      <c r="AQ172" s="29">
        <f t="shared" si="73"/>
        <v>0</v>
      </c>
    </row>
    <row r="173" spans="1:43" ht="12.75">
      <c r="A173" s="27">
        <f t="shared" si="56"/>
        <v>0</v>
      </c>
      <c r="B173" s="56">
        <f t="shared" si="57"/>
        <v>0</v>
      </c>
      <c r="C173" s="57">
        <f t="shared" si="58"/>
        <v>0</v>
      </c>
      <c r="D173" s="5">
        <v>4</v>
      </c>
      <c r="E173" s="27">
        <f t="shared" si="59"/>
        <v>0</v>
      </c>
      <c r="F173" s="5">
        <f t="shared" si="60"/>
        <v>0</v>
      </c>
      <c r="G173" s="18"/>
      <c r="H173" s="19"/>
      <c r="I173" s="19"/>
      <c r="J173" s="19"/>
      <c r="K173" s="19"/>
      <c r="L173" s="19"/>
      <c r="M173" s="19"/>
      <c r="N173" s="20"/>
      <c r="O173" s="20"/>
      <c r="P173" s="19"/>
      <c r="Q173" s="19"/>
      <c r="R173" s="19"/>
      <c r="S173" s="19"/>
      <c r="T173" s="19"/>
      <c r="U173" s="21"/>
      <c r="V173" s="19"/>
      <c r="W173" s="19"/>
      <c r="X173" s="19"/>
      <c r="Y173" s="19"/>
      <c r="Z173" s="21"/>
      <c r="AA173" s="19"/>
      <c r="AB173" s="19"/>
      <c r="AC173" s="19"/>
      <c r="AD173" s="19"/>
      <c r="AE173" s="22">
        <f t="shared" si="61"/>
      </c>
      <c r="AF173" s="23">
        <f t="shared" si="62"/>
      </c>
      <c r="AG173" s="23">
        <f t="shared" si="63"/>
      </c>
      <c r="AH173" s="5">
        <f t="shared" si="64"/>
      </c>
      <c r="AI173" s="29">
        <f t="shared" si="65"/>
        <v>0</v>
      </c>
      <c r="AJ173" s="29">
        <f t="shared" si="66"/>
        <v>0</v>
      </c>
      <c r="AK173" s="29">
        <f t="shared" si="67"/>
        <v>0</v>
      </c>
      <c r="AL173" s="29">
        <f t="shared" si="68"/>
        <v>0</v>
      </c>
      <c r="AM173" s="29">
        <f t="shared" si="69"/>
        <v>0</v>
      </c>
      <c r="AN173" s="29">
        <f t="shared" si="70"/>
        <v>0</v>
      </c>
      <c r="AO173" s="29">
        <f t="shared" si="71"/>
        <v>0</v>
      </c>
      <c r="AP173" s="29">
        <f t="shared" si="72"/>
        <v>0</v>
      </c>
      <c r="AQ173" s="29">
        <f t="shared" si="73"/>
        <v>0</v>
      </c>
    </row>
    <row r="174" spans="1:43" ht="12.75">
      <c r="A174" s="27">
        <f t="shared" si="56"/>
        <v>0</v>
      </c>
      <c r="B174" s="56">
        <f t="shared" si="57"/>
        <v>0</v>
      </c>
      <c r="C174" s="57">
        <f t="shared" si="58"/>
        <v>0</v>
      </c>
      <c r="D174" s="5">
        <v>4</v>
      </c>
      <c r="E174" s="27">
        <f t="shared" si="59"/>
        <v>0</v>
      </c>
      <c r="F174" s="5">
        <f t="shared" si="60"/>
        <v>0</v>
      </c>
      <c r="G174" s="18"/>
      <c r="H174" s="19"/>
      <c r="I174" s="19"/>
      <c r="J174" s="19"/>
      <c r="K174" s="19"/>
      <c r="L174" s="19"/>
      <c r="M174" s="19"/>
      <c r="N174" s="20"/>
      <c r="O174" s="20"/>
      <c r="P174" s="19"/>
      <c r="Q174" s="19"/>
      <c r="R174" s="19"/>
      <c r="S174" s="19"/>
      <c r="T174" s="19"/>
      <c r="U174" s="21"/>
      <c r="V174" s="19"/>
      <c r="W174" s="19"/>
      <c r="X174" s="19"/>
      <c r="Y174" s="19"/>
      <c r="Z174" s="21"/>
      <c r="AA174" s="19"/>
      <c r="AB174" s="19"/>
      <c r="AC174" s="19"/>
      <c r="AD174" s="19"/>
      <c r="AE174" s="22">
        <f t="shared" si="61"/>
      </c>
      <c r="AF174" s="23">
        <f t="shared" si="62"/>
      </c>
      <c r="AG174" s="23">
        <f t="shared" si="63"/>
      </c>
      <c r="AH174" s="5">
        <f t="shared" si="64"/>
      </c>
      <c r="AI174" s="29">
        <f t="shared" si="65"/>
        <v>0</v>
      </c>
      <c r="AJ174" s="29">
        <f t="shared" si="66"/>
        <v>0</v>
      </c>
      <c r="AK174" s="29">
        <f t="shared" si="67"/>
        <v>0</v>
      </c>
      <c r="AL174" s="29">
        <f t="shared" si="68"/>
        <v>0</v>
      </c>
      <c r="AM174" s="29">
        <f t="shared" si="69"/>
        <v>0</v>
      </c>
      <c r="AN174" s="29">
        <f t="shared" si="70"/>
        <v>0</v>
      </c>
      <c r="AO174" s="29">
        <f t="shared" si="71"/>
        <v>0</v>
      </c>
      <c r="AP174" s="29">
        <f t="shared" si="72"/>
        <v>0</v>
      </c>
      <c r="AQ174" s="29">
        <f t="shared" si="73"/>
        <v>0</v>
      </c>
    </row>
    <row r="175" spans="1:43" ht="12.75">
      <c r="A175" s="27">
        <f t="shared" si="56"/>
        <v>0</v>
      </c>
      <c r="B175" s="56">
        <f t="shared" si="57"/>
        <v>0</v>
      </c>
      <c r="C175" s="57">
        <f t="shared" si="58"/>
        <v>0</v>
      </c>
      <c r="D175" s="5">
        <v>4</v>
      </c>
      <c r="E175" s="27">
        <f t="shared" si="59"/>
        <v>0</v>
      </c>
      <c r="F175" s="5">
        <f t="shared" si="60"/>
        <v>0</v>
      </c>
      <c r="G175" s="18"/>
      <c r="H175" s="19"/>
      <c r="I175" s="19"/>
      <c r="J175" s="19"/>
      <c r="K175" s="19"/>
      <c r="L175" s="19"/>
      <c r="M175" s="19"/>
      <c r="N175" s="20"/>
      <c r="O175" s="20"/>
      <c r="P175" s="19"/>
      <c r="Q175" s="19"/>
      <c r="R175" s="19"/>
      <c r="S175" s="19"/>
      <c r="T175" s="19"/>
      <c r="U175" s="21"/>
      <c r="V175" s="19"/>
      <c r="W175" s="19"/>
      <c r="X175" s="19"/>
      <c r="Y175" s="19"/>
      <c r="Z175" s="21"/>
      <c r="AA175" s="19"/>
      <c r="AB175" s="19"/>
      <c r="AC175" s="19"/>
      <c r="AD175" s="19"/>
      <c r="AE175" s="22">
        <f t="shared" si="61"/>
      </c>
      <c r="AF175" s="23">
        <f t="shared" si="62"/>
      </c>
      <c r="AG175" s="23">
        <f t="shared" si="63"/>
      </c>
      <c r="AH175" s="5">
        <f t="shared" si="64"/>
      </c>
      <c r="AI175" s="29">
        <f t="shared" si="65"/>
        <v>0</v>
      </c>
      <c r="AJ175" s="29">
        <f t="shared" si="66"/>
        <v>0</v>
      </c>
      <c r="AK175" s="29">
        <f t="shared" si="67"/>
        <v>0</v>
      </c>
      <c r="AL175" s="29">
        <f t="shared" si="68"/>
        <v>0</v>
      </c>
      <c r="AM175" s="29">
        <f t="shared" si="69"/>
        <v>0</v>
      </c>
      <c r="AN175" s="29">
        <f t="shared" si="70"/>
        <v>0</v>
      </c>
      <c r="AO175" s="29">
        <f t="shared" si="71"/>
        <v>0</v>
      </c>
      <c r="AP175" s="29">
        <f t="shared" si="72"/>
        <v>0</v>
      </c>
      <c r="AQ175" s="29">
        <f t="shared" si="73"/>
        <v>0</v>
      </c>
    </row>
    <row r="176" spans="1:43" ht="12.75">
      <c r="A176" s="27">
        <f t="shared" si="56"/>
        <v>0</v>
      </c>
      <c r="B176" s="56">
        <f t="shared" si="57"/>
        <v>0</v>
      </c>
      <c r="C176" s="57">
        <f t="shared" si="58"/>
        <v>0</v>
      </c>
      <c r="D176" s="5">
        <v>4</v>
      </c>
      <c r="E176" s="27">
        <f t="shared" si="59"/>
        <v>0</v>
      </c>
      <c r="F176" s="5">
        <f t="shared" si="60"/>
        <v>0</v>
      </c>
      <c r="G176" s="18"/>
      <c r="H176" s="19"/>
      <c r="I176" s="19"/>
      <c r="J176" s="19"/>
      <c r="K176" s="19"/>
      <c r="L176" s="19"/>
      <c r="M176" s="19"/>
      <c r="N176" s="20"/>
      <c r="O176" s="20"/>
      <c r="P176" s="19"/>
      <c r="Q176" s="19"/>
      <c r="R176" s="19"/>
      <c r="S176" s="19"/>
      <c r="T176" s="19"/>
      <c r="U176" s="21"/>
      <c r="V176" s="19"/>
      <c r="W176" s="19"/>
      <c r="X176" s="19"/>
      <c r="Y176" s="19"/>
      <c r="Z176" s="21"/>
      <c r="AA176" s="19"/>
      <c r="AB176" s="19"/>
      <c r="AC176" s="19"/>
      <c r="AD176" s="19"/>
      <c r="AE176" s="22">
        <f t="shared" si="61"/>
      </c>
      <c r="AF176" s="23">
        <f t="shared" si="62"/>
      </c>
      <c r="AG176" s="23">
        <f t="shared" si="63"/>
      </c>
      <c r="AH176" s="5">
        <f t="shared" si="64"/>
      </c>
      <c r="AI176" s="29">
        <f t="shared" si="65"/>
        <v>0</v>
      </c>
      <c r="AJ176" s="29">
        <f t="shared" si="66"/>
        <v>0</v>
      </c>
      <c r="AK176" s="29">
        <f t="shared" si="67"/>
        <v>0</v>
      </c>
      <c r="AL176" s="29">
        <f t="shared" si="68"/>
        <v>0</v>
      </c>
      <c r="AM176" s="29">
        <f t="shared" si="69"/>
        <v>0</v>
      </c>
      <c r="AN176" s="29">
        <f t="shared" si="70"/>
        <v>0</v>
      </c>
      <c r="AO176" s="29">
        <f t="shared" si="71"/>
        <v>0</v>
      </c>
      <c r="AP176" s="29">
        <f t="shared" si="72"/>
        <v>0</v>
      </c>
      <c r="AQ176" s="29">
        <f t="shared" si="73"/>
        <v>0</v>
      </c>
    </row>
    <row r="177" spans="1:43" ht="12.75">
      <c r="A177" s="27">
        <f t="shared" si="56"/>
        <v>0</v>
      </c>
      <c r="B177" s="56">
        <f t="shared" si="57"/>
        <v>0</v>
      </c>
      <c r="C177" s="57">
        <f t="shared" si="58"/>
        <v>0</v>
      </c>
      <c r="D177" s="5">
        <v>4</v>
      </c>
      <c r="E177" s="27">
        <f t="shared" si="59"/>
        <v>0</v>
      </c>
      <c r="F177" s="5">
        <f t="shared" si="60"/>
        <v>0</v>
      </c>
      <c r="G177" s="18"/>
      <c r="H177" s="19"/>
      <c r="I177" s="19"/>
      <c r="J177" s="19"/>
      <c r="K177" s="19"/>
      <c r="L177" s="19"/>
      <c r="M177" s="19"/>
      <c r="N177" s="20"/>
      <c r="O177" s="20"/>
      <c r="P177" s="19"/>
      <c r="Q177" s="19"/>
      <c r="R177" s="19"/>
      <c r="S177" s="19"/>
      <c r="T177" s="19"/>
      <c r="U177" s="21"/>
      <c r="V177" s="19"/>
      <c r="W177" s="19"/>
      <c r="X177" s="19"/>
      <c r="Y177" s="19"/>
      <c r="Z177" s="21"/>
      <c r="AA177" s="19"/>
      <c r="AB177" s="19"/>
      <c r="AC177" s="19"/>
      <c r="AD177" s="19"/>
      <c r="AE177" s="22">
        <f t="shared" si="61"/>
      </c>
      <c r="AF177" s="23">
        <f t="shared" si="62"/>
      </c>
      <c r="AG177" s="23">
        <f t="shared" si="63"/>
      </c>
      <c r="AH177" s="5">
        <f t="shared" si="64"/>
      </c>
      <c r="AI177" s="29">
        <f t="shared" si="65"/>
        <v>0</v>
      </c>
      <c r="AJ177" s="29">
        <f t="shared" si="66"/>
        <v>0</v>
      </c>
      <c r="AK177" s="29">
        <f t="shared" si="67"/>
        <v>0</v>
      </c>
      <c r="AL177" s="29">
        <f t="shared" si="68"/>
        <v>0</v>
      </c>
      <c r="AM177" s="29">
        <f t="shared" si="69"/>
        <v>0</v>
      </c>
      <c r="AN177" s="29">
        <f t="shared" si="70"/>
        <v>0</v>
      </c>
      <c r="AO177" s="29">
        <f t="shared" si="71"/>
        <v>0</v>
      </c>
      <c r="AP177" s="29">
        <f t="shared" si="72"/>
        <v>0</v>
      </c>
      <c r="AQ177" s="29">
        <f t="shared" si="73"/>
        <v>0</v>
      </c>
    </row>
    <row r="178" spans="1:43" ht="12.75">
      <c r="A178" s="27">
        <f t="shared" si="56"/>
        <v>0</v>
      </c>
      <c r="B178" s="56">
        <f t="shared" si="57"/>
        <v>0</v>
      </c>
      <c r="C178" s="57">
        <f t="shared" si="58"/>
        <v>0</v>
      </c>
      <c r="D178" s="5">
        <v>4</v>
      </c>
      <c r="E178" s="27">
        <f t="shared" si="59"/>
        <v>0</v>
      </c>
      <c r="F178" s="5">
        <f t="shared" si="60"/>
        <v>0</v>
      </c>
      <c r="G178" s="18"/>
      <c r="H178" s="19"/>
      <c r="I178" s="19"/>
      <c r="J178" s="19"/>
      <c r="K178" s="19"/>
      <c r="L178" s="19"/>
      <c r="M178" s="19"/>
      <c r="N178" s="20"/>
      <c r="O178" s="20"/>
      <c r="P178" s="19"/>
      <c r="Q178" s="19"/>
      <c r="R178" s="19"/>
      <c r="S178" s="19"/>
      <c r="T178" s="19"/>
      <c r="U178" s="21"/>
      <c r="V178" s="19"/>
      <c r="W178" s="19"/>
      <c r="X178" s="19"/>
      <c r="Y178" s="19"/>
      <c r="Z178" s="21"/>
      <c r="AA178" s="19"/>
      <c r="AB178" s="19"/>
      <c r="AC178" s="19"/>
      <c r="AD178" s="19"/>
      <c r="AE178" s="22">
        <f t="shared" si="61"/>
      </c>
      <c r="AF178" s="23">
        <f t="shared" si="62"/>
      </c>
      <c r="AG178" s="23">
        <f t="shared" si="63"/>
      </c>
      <c r="AH178" s="5">
        <f t="shared" si="64"/>
      </c>
      <c r="AI178" s="29">
        <f t="shared" si="65"/>
        <v>0</v>
      </c>
      <c r="AJ178" s="29">
        <f t="shared" si="66"/>
        <v>0</v>
      </c>
      <c r="AK178" s="29">
        <f t="shared" si="67"/>
        <v>0</v>
      </c>
      <c r="AL178" s="29">
        <f t="shared" si="68"/>
        <v>0</v>
      </c>
      <c r="AM178" s="29">
        <f t="shared" si="69"/>
        <v>0</v>
      </c>
      <c r="AN178" s="29">
        <f t="shared" si="70"/>
        <v>0</v>
      </c>
      <c r="AO178" s="29">
        <f t="shared" si="71"/>
        <v>0</v>
      </c>
      <c r="AP178" s="29">
        <f t="shared" si="72"/>
        <v>0</v>
      </c>
      <c r="AQ178" s="29">
        <f t="shared" si="73"/>
        <v>0</v>
      </c>
    </row>
    <row r="179" spans="1:43" ht="12.75">
      <c r="A179" s="27">
        <f t="shared" si="56"/>
        <v>0</v>
      </c>
      <c r="B179" s="56">
        <f t="shared" si="57"/>
        <v>0</v>
      </c>
      <c r="C179" s="57">
        <f t="shared" si="58"/>
        <v>0</v>
      </c>
      <c r="D179" s="5">
        <v>4</v>
      </c>
      <c r="E179" s="27">
        <f t="shared" si="59"/>
        <v>0</v>
      </c>
      <c r="F179" s="5">
        <f t="shared" si="60"/>
        <v>0</v>
      </c>
      <c r="G179" s="18"/>
      <c r="H179" s="19"/>
      <c r="I179" s="19"/>
      <c r="J179" s="19"/>
      <c r="K179" s="19"/>
      <c r="L179" s="19"/>
      <c r="M179" s="19"/>
      <c r="N179" s="20"/>
      <c r="O179" s="20"/>
      <c r="P179" s="19"/>
      <c r="Q179" s="19"/>
      <c r="R179" s="19"/>
      <c r="S179" s="19"/>
      <c r="T179" s="19"/>
      <c r="U179" s="21"/>
      <c r="V179" s="19"/>
      <c r="W179" s="19"/>
      <c r="X179" s="19"/>
      <c r="Y179" s="19"/>
      <c r="Z179" s="21"/>
      <c r="AA179" s="19"/>
      <c r="AB179" s="19"/>
      <c r="AC179" s="19"/>
      <c r="AD179" s="19"/>
      <c r="AE179" s="22">
        <f t="shared" si="61"/>
      </c>
      <c r="AF179" s="23">
        <f t="shared" si="62"/>
      </c>
      <c r="AG179" s="23">
        <f t="shared" si="63"/>
      </c>
      <c r="AH179" s="5">
        <f t="shared" si="64"/>
      </c>
      <c r="AI179" s="29">
        <f t="shared" si="65"/>
        <v>0</v>
      </c>
      <c r="AJ179" s="29">
        <f t="shared" si="66"/>
        <v>0</v>
      </c>
      <c r="AK179" s="29">
        <f t="shared" si="67"/>
        <v>0</v>
      </c>
      <c r="AL179" s="29">
        <f t="shared" si="68"/>
        <v>0</v>
      </c>
      <c r="AM179" s="29">
        <f t="shared" si="69"/>
        <v>0</v>
      </c>
      <c r="AN179" s="29">
        <f t="shared" si="70"/>
        <v>0</v>
      </c>
      <c r="AO179" s="29">
        <f t="shared" si="71"/>
        <v>0</v>
      </c>
      <c r="AP179" s="29">
        <f t="shared" si="72"/>
        <v>0</v>
      </c>
      <c r="AQ179" s="29">
        <f t="shared" si="73"/>
        <v>0</v>
      </c>
    </row>
    <row r="180" spans="1:43" ht="12.75">
      <c r="A180" s="27">
        <f t="shared" si="56"/>
        <v>0</v>
      </c>
      <c r="B180" s="56">
        <f t="shared" si="57"/>
        <v>0</v>
      </c>
      <c r="C180" s="57">
        <f t="shared" si="58"/>
        <v>0</v>
      </c>
      <c r="D180" s="5">
        <v>4</v>
      </c>
      <c r="E180" s="27">
        <f t="shared" si="59"/>
        <v>0</v>
      </c>
      <c r="F180" s="5">
        <f t="shared" si="60"/>
        <v>0</v>
      </c>
      <c r="G180" s="18"/>
      <c r="H180" s="19"/>
      <c r="I180" s="19"/>
      <c r="J180" s="19"/>
      <c r="K180" s="19"/>
      <c r="L180" s="19"/>
      <c r="M180" s="19"/>
      <c r="N180" s="20"/>
      <c r="O180" s="20"/>
      <c r="P180" s="19"/>
      <c r="Q180" s="19"/>
      <c r="R180" s="19"/>
      <c r="S180" s="19"/>
      <c r="T180" s="19"/>
      <c r="U180" s="21"/>
      <c r="V180" s="19"/>
      <c r="W180" s="19"/>
      <c r="X180" s="19"/>
      <c r="Y180" s="19"/>
      <c r="Z180" s="21"/>
      <c r="AA180" s="19"/>
      <c r="AB180" s="19"/>
      <c r="AC180" s="19"/>
      <c r="AD180" s="19"/>
      <c r="AE180" s="22">
        <f t="shared" si="61"/>
      </c>
      <c r="AF180" s="23">
        <f t="shared" si="62"/>
      </c>
      <c r="AG180" s="23">
        <f t="shared" si="63"/>
      </c>
      <c r="AH180" s="5">
        <f t="shared" si="64"/>
      </c>
      <c r="AI180" s="29">
        <f t="shared" si="65"/>
        <v>0</v>
      </c>
      <c r="AJ180" s="29">
        <f t="shared" si="66"/>
        <v>0</v>
      </c>
      <c r="AK180" s="29">
        <f t="shared" si="67"/>
        <v>0</v>
      </c>
      <c r="AL180" s="29">
        <f t="shared" si="68"/>
        <v>0</v>
      </c>
      <c r="AM180" s="29">
        <f t="shared" si="69"/>
        <v>0</v>
      </c>
      <c r="AN180" s="29">
        <f t="shared" si="70"/>
        <v>0</v>
      </c>
      <c r="AO180" s="29">
        <f t="shared" si="71"/>
        <v>0</v>
      </c>
      <c r="AP180" s="29">
        <f t="shared" si="72"/>
        <v>0</v>
      </c>
      <c r="AQ180" s="29">
        <f t="shared" si="73"/>
        <v>0</v>
      </c>
    </row>
    <row r="181" spans="1:43" ht="12.75">
      <c r="A181" s="27">
        <f t="shared" si="56"/>
        <v>0</v>
      </c>
      <c r="B181" s="56">
        <f t="shared" si="57"/>
        <v>0</v>
      </c>
      <c r="C181" s="57">
        <f t="shared" si="58"/>
        <v>0</v>
      </c>
      <c r="D181" s="5">
        <v>4</v>
      </c>
      <c r="E181" s="27">
        <f t="shared" si="59"/>
        <v>0</v>
      </c>
      <c r="F181" s="5">
        <f t="shared" si="60"/>
        <v>0</v>
      </c>
      <c r="G181" s="18"/>
      <c r="H181" s="19"/>
      <c r="I181" s="19"/>
      <c r="J181" s="19"/>
      <c r="K181" s="19"/>
      <c r="L181" s="19"/>
      <c r="M181" s="19"/>
      <c r="N181" s="20"/>
      <c r="O181" s="20"/>
      <c r="P181" s="19"/>
      <c r="Q181" s="19"/>
      <c r="R181" s="19"/>
      <c r="S181" s="19"/>
      <c r="T181" s="19"/>
      <c r="U181" s="21"/>
      <c r="V181" s="19"/>
      <c r="W181" s="19"/>
      <c r="X181" s="19"/>
      <c r="Y181" s="19"/>
      <c r="Z181" s="21"/>
      <c r="AA181" s="19"/>
      <c r="AB181" s="19"/>
      <c r="AC181" s="19"/>
      <c r="AD181" s="19"/>
      <c r="AE181" s="22">
        <f t="shared" si="61"/>
      </c>
      <c r="AF181" s="23">
        <f t="shared" si="62"/>
      </c>
      <c r="AG181" s="23">
        <f t="shared" si="63"/>
      </c>
      <c r="AH181" s="5">
        <f t="shared" si="64"/>
      </c>
      <c r="AI181" s="29">
        <f t="shared" si="65"/>
        <v>0</v>
      </c>
      <c r="AJ181" s="29">
        <f t="shared" si="66"/>
        <v>0</v>
      </c>
      <c r="AK181" s="29">
        <f t="shared" si="67"/>
        <v>0</v>
      </c>
      <c r="AL181" s="29">
        <f t="shared" si="68"/>
        <v>0</v>
      </c>
      <c r="AM181" s="29">
        <f t="shared" si="69"/>
        <v>0</v>
      </c>
      <c r="AN181" s="29">
        <f t="shared" si="70"/>
        <v>0</v>
      </c>
      <c r="AO181" s="29">
        <f t="shared" si="71"/>
        <v>0</v>
      </c>
      <c r="AP181" s="29">
        <f t="shared" si="72"/>
        <v>0</v>
      </c>
      <c r="AQ181" s="29">
        <f t="shared" si="73"/>
        <v>0</v>
      </c>
    </row>
    <row r="182" spans="7:33" ht="12.75">
      <c r="G182" s="58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59"/>
      <c r="AG182" s="59"/>
    </row>
    <row r="183" ht="12.75">
      <c r="G183" s="56"/>
    </row>
    <row r="184" spans="7:32" ht="12.75">
      <c r="G184" s="56"/>
      <c r="Y184" s="6" t="s">
        <v>96</v>
      </c>
      <c r="AB184" s="6"/>
      <c r="AC184" s="6"/>
      <c r="AD184" s="6"/>
      <c r="AE184" s="61">
        <f>IF(COUNT(AE162:AE181)=0,"",AVERAGE(AE162:AE181))</f>
      </c>
      <c r="AF184" s="69"/>
    </row>
    <row r="185" spans="7:33" ht="12.75">
      <c r="G185" s="56"/>
      <c r="AD185" s="62" t="s">
        <v>89</v>
      </c>
      <c r="AE185" s="63">
        <f>IF(AE184="","",STDEV(AE162:AE181)/SQRT(COUNT(AE162:AE181))*2)</f>
      </c>
      <c r="AF185" s="62" t="s">
        <v>90</v>
      </c>
      <c r="AG185" s="64"/>
    </row>
    <row r="186" spans="7:31" ht="12.75">
      <c r="G186" s="56"/>
      <c r="AD186" s="6" t="s">
        <v>57</v>
      </c>
      <c r="AE186" s="65">
        <f>IF(AE184="","",STDEV(AE162:AE181)/SQRT(COUNT(AE162:AE181)))</f>
      </c>
    </row>
    <row r="187" ht="12.75">
      <c r="G187" s="56"/>
    </row>
    <row r="188" spans="7:31" ht="12.75">
      <c r="G188" s="12"/>
      <c r="P188" s="16"/>
      <c r="Q188" s="16"/>
      <c r="R188" s="16"/>
      <c r="S188" s="16"/>
      <c r="T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7:31" ht="12.75">
      <c r="G189" s="12"/>
      <c r="J189" s="6" t="s">
        <v>7</v>
      </c>
      <c r="K189" s="6"/>
      <c r="L189" s="8"/>
      <c r="M189" s="7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7:31" ht="12.75">
      <c r="G190" s="6" t="s">
        <v>97</v>
      </c>
      <c r="H190" s="9"/>
      <c r="I190" s="10"/>
      <c r="J190" s="6" t="s">
        <v>10</v>
      </c>
      <c r="K190" s="6"/>
      <c r="L190" s="11"/>
      <c r="M190" s="54"/>
      <c r="N190" s="68">
        <f>IF(AND(COUNT(AE192:AE211)&gt;0,COUNT(AE192:AE211)&lt;5),"Caution! Strata has less than 5 lines","")</f>
      </c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1:33" ht="105">
      <c r="A191" s="6" t="s">
        <v>47</v>
      </c>
      <c r="B191" s="6" t="s">
        <v>74</v>
      </c>
      <c r="C191" s="6" t="s">
        <v>75</v>
      </c>
      <c r="D191" s="6" t="s">
        <v>76</v>
      </c>
      <c r="E191" s="6" t="s">
        <v>77</v>
      </c>
      <c r="F191" s="6" t="s">
        <v>78</v>
      </c>
      <c r="G191" s="12" t="s">
        <v>11</v>
      </c>
      <c r="H191" s="13" t="s">
        <v>12</v>
      </c>
      <c r="I191" s="13" t="s">
        <v>13</v>
      </c>
      <c r="J191" s="13" t="s">
        <v>14</v>
      </c>
      <c r="K191" s="13" t="s">
        <v>15</v>
      </c>
      <c r="L191" s="13" t="s">
        <v>16</v>
      </c>
      <c r="M191" s="13" t="s">
        <v>17</v>
      </c>
      <c r="N191" s="14" t="s">
        <v>18</v>
      </c>
      <c r="O191" s="14" t="s">
        <v>19</v>
      </c>
      <c r="P191" s="15" t="s">
        <v>20</v>
      </c>
      <c r="Q191" s="15" t="s">
        <v>21</v>
      </c>
      <c r="R191" s="15" t="s">
        <v>22</v>
      </c>
      <c r="S191" s="15" t="s">
        <v>23</v>
      </c>
      <c r="T191" s="15" t="s">
        <v>24</v>
      </c>
      <c r="U191" s="15" t="s">
        <v>20</v>
      </c>
      <c r="V191" s="15" t="s">
        <v>21</v>
      </c>
      <c r="W191" s="15" t="s">
        <v>22</v>
      </c>
      <c r="X191" s="15" t="s">
        <v>23</v>
      </c>
      <c r="Y191" s="15" t="s">
        <v>24</v>
      </c>
      <c r="Z191" s="15" t="s">
        <v>20</v>
      </c>
      <c r="AA191" s="15" t="s">
        <v>21</v>
      </c>
      <c r="AB191" s="15" t="s">
        <v>22</v>
      </c>
      <c r="AC191" s="15" t="s">
        <v>23</v>
      </c>
      <c r="AD191" s="15" t="s">
        <v>24</v>
      </c>
      <c r="AE191" s="16" t="s">
        <v>25</v>
      </c>
      <c r="AF191" s="17" t="s">
        <v>26</v>
      </c>
      <c r="AG191" s="17" t="s">
        <v>27</v>
      </c>
    </row>
    <row r="192" spans="1:43" ht="12.75">
      <c r="A192" s="27">
        <f aca="true" t="shared" si="74" ref="A192:A211">D$3</f>
        <v>0</v>
      </c>
      <c r="B192" s="56">
        <f aca="true" t="shared" si="75" ref="B192:B211">D$9</f>
        <v>0</v>
      </c>
      <c r="C192" s="57">
        <f aca="true" t="shared" si="76" ref="C192:C211">L$189</f>
        <v>0</v>
      </c>
      <c r="D192" s="5">
        <v>5</v>
      </c>
      <c r="E192" s="27">
        <f aca="true" t="shared" si="77" ref="E192:E211">H$190</f>
        <v>0</v>
      </c>
      <c r="F192" s="5">
        <f aca="true" t="shared" si="78" ref="F192:F211">C$20</f>
        <v>0</v>
      </c>
      <c r="G192" s="18"/>
      <c r="H192" s="19"/>
      <c r="I192" s="19"/>
      <c r="J192" s="19"/>
      <c r="K192" s="19"/>
      <c r="L192" s="19"/>
      <c r="M192" s="19"/>
      <c r="N192" s="20"/>
      <c r="O192" s="20"/>
      <c r="P192" s="19"/>
      <c r="Q192" s="19"/>
      <c r="R192" s="19"/>
      <c r="S192" s="19"/>
      <c r="T192" s="19"/>
      <c r="U192" s="21"/>
      <c r="V192" s="19"/>
      <c r="W192" s="19"/>
      <c r="X192" s="19"/>
      <c r="Y192" s="19"/>
      <c r="Z192" s="21"/>
      <c r="AA192" s="19"/>
      <c r="AB192" s="19"/>
      <c r="AC192" s="19"/>
      <c r="AD192" s="19"/>
      <c r="AE192" s="22">
        <f aca="true" t="shared" si="79" ref="AE192:AE211">IF(SUM(P192:AD192)=0,"",IF(SUM(U192:Y192,Z192:AD192)=0,((AL192/(SUM(P192:T192)-(AO192*0.5))))*100,IF(SUM(Z192:AD192)=0,(AM192/(SUM(P192:T192,U192:Y192)-(AP192*0.5))),(AN192/(SUM(P192:T192,U192:Y192,Z192:AD192)-(AQ192*0.5))))*100))</f>
      </c>
      <c r="AF192" s="23">
        <f aca="true" t="shared" si="80" ref="AF192:AF211">IF(AND(SUM(P192:T192)&lt;&gt;0,SUM(P192:T192)&lt;&gt;5,SUM(P192:T192)&lt;&gt;10,SUM(P192:T192)&lt;&gt;15,SUM(P192:T192)&lt;&gt;20),1,IF(AND(SUM(U192:Y192)&lt;&gt;0,SUM(U192:Y192)&lt;&gt;5,SUM(U192:Y192)&lt;&gt;10,SUM(U192:Y192)&lt;&gt;15,SUM(U192:Y192)&lt;&gt;20),2,IF(AND(SUM(Z192:AD192)&lt;&gt;0,SUM(Z192:AD192)&lt;&gt;5,SUM(Z192:AD192)&lt;&gt;10,SUM(Z192:AD192)&lt;&gt;15,SUM(Z192:AD192)&lt;&gt;20),3,"")))</f>
      </c>
      <c r="AG192" s="23">
        <f aca="true" t="shared" si="81" ref="AG192:AG211">IF(AND(SUM(P192:T192)&lt;&gt;0,SUM(U192:AD192)=0),1,IF(AND(SUM(U192:Y192)&lt;&gt;0,SUM(P192:T192,Z192:AD192)=0),1,IF(AND(SUM(Z192:AD192)&lt;&gt;0,SUM(P192:Y192)=0),1,"")))</f>
      </c>
      <c r="AH192" s="5">
        <f aca="true" t="shared" si="82" ref="AH192:AH211">IF(SUM(P192:AD192)=0,"",IF(SUM(U192:AD192)=0,SUM(P192:T192)-AO192*0.5,IF(SUM(Z192:AD192)=0,SUM(P192:Y192)-AP192*0.5,SUM(P192:AD192)-AQ192*0.5)))</f>
      </c>
      <c r="AI192" s="29">
        <f aca="true" t="shared" si="83" ref="AI192:AI211">IF(Q192=0,0,IF(P192&gt;0,0,1))</f>
        <v>0</v>
      </c>
      <c r="AJ192" s="29">
        <f aca="true" t="shared" si="84" ref="AJ192:AJ211">IF(V192=0,0,IF(U192&gt;0,0,1))</f>
        <v>0</v>
      </c>
      <c r="AK192" s="29">
        <f aca="true" t="shared" si="85" ref="AK192:AK211">IF(AA192=0,0,IF(Z192&gt;0,0,1))</f>
        <v>0</v>
      </c>
      <c r="AL192" s="29">
        <f aca="true" t="shared" si="86" ref="AL192:AL211">P192+(IF(P192&gt;0,0,IF(Q192&gt;0,1,0)))</f>
        <v>0</v>
      </c>
      <c r="AM192" s="29">
        <f aca="true" t="shared" si="87" ref="AM192:AM211">SUM(P192,U192)+(IF(SUM(AI192:AJ192)=0,0,IF(U192&gt;0,0,IF(P192&gt;0,AJ192,1))))</f>
        <v>0</v>
      </c>
      <c r="AN192" s="29">
        <f aca="true" t="shared" si="88" ref="AN192:AN211">SUM(Z192,U192,P192)+(IF(SUM(AI192:AK192)=0,0,IF(Z192&gt;0,0,IF(U192&gt;0,AK192,IF(P192&gt;0,MAX(AJ192:AK192),1)))))</f>
        <v>0</v>
      </c>
      <c r="AO192" s="29">
        <f aca="true" t="shared" si="89" ref="AO192:AO211">SUM(Q192:S192)-(AL192-P192)</f>
        <v>0</v>
      </c>
      <c r="AP192" s="29">
        <f aca="true" t="shared" si="90" ref="AP192:AP211">SUM(Q192:S192,V192:X192)-(AM192-SUM(U192,P192))</f>
        <v>0</v>
      </c>
      <c r="AQ192" s="29">
        <f aca="true" t="shared" si="91" ref="AQ192:AQ211">SUM(Q192:S192,V192:X192,AA192:AC192)-(AN192-SUM(Z192,U192,P192))</f>
        <v>0</v>
      </c>
    </row>
    <row r="193" spans="1:43" ht="12.75">
      <c r="A193" s="27">
        <f t="shared" si="74"/>
        <v>0</v>
      </c>
      <c r="B193" s="56">
        <f t="shared" si="75"/>
        <v>0</v>
      </c>
      <c r="C193" s="57">
        <f t="shared" si="76"/>
        <v>0</v>
      </c>
      <c r="D193" s="5">
        <v>5</v>
      </c>
      <c r="E193" s="27">
        <f t="shared" si="77"/>
        <v>0</v>
      </c>
      <c r="F193" s="5">
        <f t="shared" si="78"/>
        <v>0</v>
      </c>
      <c r="G193" s="18"/>
      <c r="H193" s="19"/>
      <c r="I193" s="19"/>
      <c r="J193" s="19"/>
      <c r="K193" s="19"/>
      <c r="L193" s="19"/>
      <c r="M193" s="19"/>
      <c r="N193" s="20"/>
      <c r="O193" s="20"/>
      <c r="P193" s="19"/>
      <c r="Q193" s="19"/>
      <c r="R193" s="19"/>
      <c r="S193" s="19"/>
      <c r="T193" s="19"/>
      <c r="U193" s="21"/>
      <c r="V193" s="19"/>
      <c r="W193" s="19"/>
      <c r="X193" s="19"/>
      <c r="Y193" s="19"/>
      <c r="Z193" s="21"/>
      <c r="AA193" s="19"/>
      <c r="AB193" s="19"/>
      <c r="AC193" s="19"/>
      <c r="AD193" s="19"/>
      <c r="AE193" s="22">
        <f t="shared" si="79"/>
      </c>
      <c r="AF193" s="23">
        <f t="shared" si="80"/>
      </c>
      <c r="AG193" s="23">
        <f t="shared" si="81"/>
      </c>
      <c r="AH193" s="5">
        <f t="shared" si="82"/>
      </c>
      <c r="AI193" s="29">
        <f t="shared" si="83"/>
        <v>0</v>
      </c>
      <c r="AJ193" s="29">
        <f t="shared" si="84"/>
        <v>0</v>
      </c>
      <c r="AK193" s="29">
        <f t="shared" si="85"/>
        <v>0</v>
      </c>
      <c r="AL193" s="29">
        <f t="shared" si="86"/>
        <v>0</v>
      </c>
      <c r="AM193" s="29">
        <f t="shared" si="87"/>
        <v>0</v>
      </c>
      <c r="AN193" s="29">
        <f t="shared" si="88"/>
        <v>0</v>
      </c>
      <c r="AO193" s="29">
        <f t="shared" si="89"/>
        <v>0</v>
      </c>
      <c r="AP193" s="29">
        <f t="shared" si="90"/>
        <v>0</v>
      </c>
      <c r="AQ193" s="29">
        <f t="shared" si="91"/>
        <v>0</v>
      </c>
    </row>
    <row r="194" spans="1:43" ht="12.75">
      <c r="A194" s="27">
        <f t="shared" si="74"/>
        <v>0</v>
      </c>
      <c r="B194" s="56">
        <f t="shared" si="75"/>
        <v>0</v>
      </c>
      <c r="C194" s="57">
        <f t="shared" si="76"/>
        <v>0</v>
      </c>
      <c r="D194" s="5">
        <v>5</v>
      </c>
      <c r="E194" s="27">
        <f t="shared" si="77"/>
        <v>0</v>
      </c>
      <c r="F194" s="5">
        <f t="shared" si="78"/>
        <v>0</v>
      </c>
      <c r="G194" s="18"/>
      <c r="H194" s="19"/>
      <c r="I194" s="19"/>
      <c r="J194" s="19"/>
      <c r="K194" s="19"/>
      <c r="L194" s="19"/>
      <c r="M194" s="19"/>
      <c r="N194" s="20"/>
      <c r="O194" s="20"/>
      <c r="P194" s="19"/>
      <c r="Q194" s="19"/>
      <c r="R194" s="19"/>
      <c r="S194" s="19"/>
      <c r="T194" s="19"/>
      <c r="U194" s="21"/>
      <c r="V194" s="19"/>
      <c r="W194" s="19"/>
      <c r="X194" s="19"/>
      <c r="Y194" s="19"/>
      <c r="Z194" s="21"/>
      <c r="AA194" s="19"/>
      <c r="AB194" s="19"/>
      <c r="AC194" s="19"/>
      <c r="AD194" s="19"/>
      <c r="AE194" s="22">
        <f t="shared" si="79"/>
      </c>
      <c r="AF194" s="23">
        <f t="shared" si="80"/>
      </c>
      <c r="AG194" s="23">
        <f t="shared" si="81"/>
      </c>
      <c r="AH194" s="5">
        <f t="shared" si="82"/>
      </c>
      <c r="AI194" s="29">
        <f t="shared" si="83"/>
        <v>0</v>
      </c>
      <c r="AJ194" s="29">
        <f t="shared" si="84"/>
        <v>0</v>
      </c>
      <c r="AK194" s="29">
        <f t="shared" si="85"/>
        <v>0</v>
      </c>
      <c r="AL194" s="29">
        <f t="shared" si="86"/>
        <v>0</v>
      </c>
      <c r="AM194" s="29">
        <f t="shared" si="87"/>
        <v>0</v>
      </c>
      <c r="AN194" s="29">
        <f t="shared" si="88"/>
        <v>0</v>
      </c>
      <c r="AO194" s="29">
        <f t="shared" si="89"/>
        <v>0</v>
      </c>
      <c r="AP194" s="29">
        <f t="shared" si="90"/>
        <v>0</v>
      </c>
      <c r="AQ194" s="29">
        <f t="shared" si="91"/>
        <v>0</v>
      </c>
    </row>
    <row r="195" spans="1:43" ht="12.75">
      <c r="A195" s="27">
        <f t="shared" si="74"/>
        <v>0</v>
      </c>
      <c r="B195" s="56">
        <f t="shared" si="75"/>
        <v>0</v>
      </c>
      <c r="C195" s="57">
        <f t="shared" si="76"/>
        <v>0</v>
      </c>
      <c r="D195" s="5">
        <v>5</v>
      </c>
      <c r="E195" s="27">
        <f t="shared" si="77"/>
        <v>0</v>
      </c>
      <c r="F195" s="5">
        <f t="shared" si="78"/>
        <v>0</v>
      </c>
      <c r="G195" s="18"/>
      <c r="H195" s="19"/>
      <c r="I195" s="19"/>
      <c r="J195" s="19"/>
      <c r="K195" s="19"/>
      <c r="L195" s="19"/>
      <c r="M195" s="19"/>
      <c r="N195" s="20"/>
      <c r="O195" s="20"/>
      <c r="P195" s="19"/>
      <c r="Q195" s="19"/>
      <c r="R195" s="19"/>
      <c r="S195" s="19"/>
      <c r="T195" s="19"/>
      <c r="U195" s="21"/>
      <c r="V195" s="19"/>
      <c r="W195" s="19"/>
      <c r="X195" s="19"/>
      <c r="Y195" s="19"/>
      <c r="Z195" s="21"/>
      <c r="AA195" s="19"/>
      <c r="AB195" s="19"/>
      <c r="AC195" s="19"/>
      <c r="AD195" s="19"/>
      <c r="AE195" s="22">
        <f t="shared" si="79"/>
      </c>
      <c r="AF195" s="23">
        <f t="shared" si="80"/>
      </c>
      <c r="AG195" s="23">
        <f t="shared" si="81"/>
      </c>
      <c r="AH195" s="5">
        <f t="shared" si="82"/>
      </c>
      <c r="AI195" s="29">
        <f t="shared" si="83"/>
        <v>0</v>
      </c>
      <c r="AJ195" s="29">
        <f t="shared" si="84"/>
        <v>0</v>
      </c>
      <c r="AK195" s="29">
        <f t="shared" si="85"/>
        <v>0</v>
      </c>
      <c r="AL195" s="29">
        <f t="shared" si="86"/>
        <v>0</v>
      </c>
      <c r="AM195" s="29">
        <f t="shared" si="87"/>
        <v>0</v>
      </c>
      <c r="AN195" s="29">
        <f t="shared" si="88"/>
        <v>0</v>
      </c>
      <c r="AO195" s="29">
        <f t="shared" si="89"/>
        <v>0</v>
      </c>
      <c r="AP195" s="29">
        <f t="shared" si="90"/>
        <v>0</v>
      </c>
      <c r="AQ195" s="29">
        <f t="shared" si="91"/>
        <v>0</v>
      </c>
    </row>
    <row r="196" spans="1:43" ht="12.75">
      <c r="A196" s="27">
        <f t="shared" si="74"/>
        <v>0</v>
      </c>
      <c r="B196" s="56">
        <f t="shared" si="75"/>
        <v>0</v>
      </c>
      <c r="C196" s="57">
        <f t="shared" si="76"/>
        <v>0</v>
      </c>
      <c r="D196" s="5">
        <v>5</v>
      </c>
      <c r="E196" s="27">
        <f t="shared" si="77"/>
        <v>0</v>
      </c>
      <c r="F196" s="5">
        <f t="shared" si="78"/>
        <v>0</v>
      </c>
      <c r="G196" s="18"/>
      <c r="H196" s="19"/>
      <c r="I196" s="19"/>
      <c r="J196" s="19"/>
      <c r="K196" s="19"/>
      <c r="L196" s="19"/>
      <c r="M196" s="19"/>
      <c r="N196" s="20"/>
      <c r="O196" s="20"/>
      <c r="P196" s="19"/>
      <c r="Q196" s="19"/>
      <c r="R196" s="19"/>
      <c r="S196" s="19"/>
      <c r="T196" s="19"/>
      <c r="U196" s="21"/>
      <c r="V196" s="19"/>
      <c r="W196" s="19"/>
      <c r="X196" s="19"/>
      <c r="Y196" s="19"/>
      <c r="Z196" s="21"/>
      <c r="AA196" s="19"/>
      <c r="AB196" s="19"/>
      <c r="AC196" s="19"/>
      <c r="AD196" s="19"/>
      <c r="AE196" s="22">
        <f t="shared" si="79"/>
      </c>
      <c r="AF196" s="23">
        <f t="shared" si="80"/>
      </c>
      <c r="AG196" s="23">
        <f t="shared" si="81"/>
      </c>
      <c r="AH196" s="5">
        <f t="shared" si="82"/>
      </c>
      <c r="AI196" s="29">
        <f t="shared" si="83"/>
        <v>0</v>
      </c>
      <c r="AJ196" s="29">
        <f t="shared" si="84"/>
        <v>0</v>
      </c>
      <c r="AK196" s="29">
        <f t="shared" si="85"/>
        <v>0</v>
      </c>
      <c r="AL196" s="29">
        <f t="shared" si="86"/>
        <v>0</v>
      </c>
      <c r="AM196" s="29">
        <f t="shared" si="87"/>
        <v>0</v>
      </c>
      <c r="AN196" s="29">
        <f t="shared" si="88"/>
        <v>0</v>
      </c>
      <c r="AO196" s="29">
        <f t="shared" si="89"/>
        <v>0</v>
      </c>
      <c r="AP196" s="29">
        <f t="shared" si="90"/>
        <v>0</v>
      </c>
      <c r="AQ196" s="29">
        <f t="shared" si="91"/>
        <v>0</v>
      </c>
    </row>
    <row r="197" spans="1:43" ht="12.75">
      <c r="A197" s="27">
        <f t="shared" si="74"/>
        <v>0</v>
      </c>
      <c r="B197" s="56">
        <f t="shared" si="75"/>
        <v>0</v>
      </c>
      <c r="C197" s="57">
        <f t="shared" si="76"/>
        <v>0</v>
      </c>
      <c r="D197" s="5">
        <v>5</v>
      </c>
      <c r="E197" s="27">
        <f t="shared" si="77"/>
        <v>0</v>
      </c>
      <c r="F197" s="5">
        <f t="shared" si="78"/>
        <v>0</v>
      </c>
      <c r="G197" s="18"/>
      <c r="H197" s="19"/>
      <c r="I197" s="19"/>
      <c r="J197" s="19"/>
      <c r="K197" s="19"/>
      <c r="L197" s="19"/>
      <c r="M197" s="19"/>
      <c r="N197" s="20"/>
      <c r="O197" s="20"/>
      <c r="P197" s="19"/>
      <c r="Q197" s="19"/>
      <c r="R197" s="19"/>
      <c r="S197" s="19"/>
      <c r="T197" s="19"/>
      <c r="U197" s="21"/>
      <c r="V197" s="19"/>
      <c r="W197" s="19"/>
      <c r="X197" s="19"/>
      <c r="Y197" s="19"/>
      <c r="Z197" s="21"/>
      <c r="AA197" s="19"/>
      <c r="AB197" s="19"/>
      <c r="AC197" s="19"/>
      <c r="AD197" s="19"/>
      <c r="AE197" s="22">
        <f t="shared" si="79"/>
      </c>
      <c r="AF197" s="23">
        <f t="shared" si="80"/>
      </c>
      <c r="AG197" s="23">
        <f t="shared" si="81"/>
      </c>
      <c r="AH197" s="5">
        <f t="shared" si="82"/>
      </c>
      <c r="AI197" s="29">
        <f t="shared" si="83"/>
        <v>0</v>
      </c>
      <c r="AJ197" s="29">
        <f t="shared" si="84"/>
        <v>0</v>
      </c>
      <c r="AK197" s="29">
        <f t="shared" si="85"/>
        <v>0</v>
      </c>
      <c r="AL197" s="29">
        <f t="shared" si="86"/>
        <v>0</v>
      </c>
      <c r="AM197" s="29">
        <f t="shared" si="87"/>
        <v>0</v>
      </c>
      <c r="AN197" s="29">
        <f t="shared" si="88"/>
        <v>0</v>
      </c>
      <c r="AO197" s="29">
        <f t="shared" si="89"/>
        <v>0</v>
      </c>
      <c r="AP197" s="29">
        <f t="shared" si="90"/>
        <v>0</v>
      </c>
      <c r="AQ197" s="29">
        <f t="shared" si="91"/>
        <v>0</v>
      </c>
    </row>
    <row r="198" spans="1:43" ht="12.75">
      <c r="A198" s="27">
        <f t="shared" si="74"/>
        <v>0</v>
      </c>
      <c r="B198" s="56">
        <f t="shared" si="75"/>
        <v>0</v>
      </c>
      <c r="C198" s="57">
        <f t="shared" si="76"/>
        <v>0</v>
      </c>
      <c r="D198" s="5">
        <v>5</v>
      </c>
      <c r="E198" s="27">
        <f t="shared" si="77"/>
        <v>0</v>
      </c>
      <c r="F198" s="5">
        <f t="shared" si="78"/>
        <v>0</v>
      </c>
      <c r="G198" s="18"/>
      <c r="H198" s="19"/>
      <c r="I198" s="19"/>
      <c r="J198" s="19"/>
      <c r="K198" s="19"/>
      <c r="L198" s="19"/>
      <c r="M198" s="19"/>
      <c r="N198" s="20"/>
      <c r="O198" s="20"/>
      <c r="P198" s="19"/>
      <c r="Q198" s="19"/>
      <c r="R198" s="19"/>
      <c r="S198" s="19"/>
      <c r="T198" s="19"/>
      <c r="U198" s="21"/>
      <c r="V198" s="19"/>
      <c r="W198" s="19"/>
      <c r="X198" s="19"/>
      <c r="Y198" s="19"/>
      <c r="Z198" s="21"/>
      <c r="AA198" s="19"/>
      <c r="AB198" s="19"/>
      <c r="AC198" s="19"/>
      <c r="AD198" s="19"/>
      <c r="AE198" s="22">
        <f t="shared" si="79"/>
      </c>
      <c r="AF198" s="23">
        <f t="shared" si="80"/>
      </c>
      <c r="AG198" s="23">
        <f t="shared" si="81"/>
      </c>
      <c r="AH198" s="5">
        <f t="shared" si="82"/>
      </c>
      <c r="AI198" s="29">
        <f t="shared" si="83"/>
        <v>0</v>
      </c>
      <c r="AJ198" s="29">
        <f t="shared" si="84"/>
        <v>0</v>
      </c>
      <c r="AK198" s="29">
        <f t="shared" si="85"/>
        <v>0</v>
      </c>
      <c r="AL198" s="29">
        <f t="shared" si="86"/>
        <v>0</v>
      </c>
      <c r="AM198" s="29">
        <f t="shared" si="87"/>
        <v>0</v>
      </c>
      <c r="AN198" s="29">
        <f t="shared" si="88"/>
        <v>0</v>
      </c>
      <c r="AO198" s="29">
        <f t="shared" si="89"/>
        <v>0</v>
      </c>
      <c r="AP198" s="29">
        <f t="shared" si="90"/>
        <v>0</v>
      </c>
      <c r="AQ198" s="29">
        <f t="shared" si="91"/>
        <v>0</v>
      </c>
    </row>
    <row r="199" spans="1:43" ht="12.75">
      <c r="A199" s="27">
        <f t="shared" si="74"/>
        <v>0</v>
      </c>
      <c r="B199" s="56">
        <f t="shared" si="75"/>
        <v>0</v>
      </c>
      <c r="C199" s="57">
        <f t="shared" si="76"/>
        <v>0</v>
      </c>
      <c r="D199" s="5">
        <v>5</v>
      </c>
      <c r="E199" s="27">
        <f t="shared" si="77"/>
        <v>0</v>
      </c>
      <c r="F199" s="5">
        <f t="shared" si="78"/>
        <v>0</v>
      </c>
      <c r="G199" s="18"/>
      <c r="H199" s="19"/>
      <c r="I199" s="19"/>
      <c r="J199" s="19"/>
      <c r="K199" s="19"/>
      <c r="L199" s="19"/>
      <c r="M199" s="19"/>
      <c r="N199" s="20"/>
      <c r="O199" s="20"/>
      <c r="P199" s="19"/>
      <c r="Q199" s="19"/>
      <c r="R199" s="19"/>
      <c r="S199" s="19"/>
      <c r="T199" s="19"/>
      <c r="U199" s="21"/>
      <c r="V199" s="19"/>
      <c r="W199" s="19"/>
      <c r="X199" s="19"/>
      <c r="Y199" s="19"/>
      <c r="Z199" s="21"/>
      <c r="AA199" s="19"/>
      <c r="AB199" s="19"/>
      <c r="AC199" s="19"/>
      <c r="AD199" s="19"/>
      <c r="AE199" s="22">
        <f t="shared" si="79"/>
      </c>
      <c r="AF199" s="23">
        <f t="shared" si="80"/>
      </c>
      <c r="AG199" s="23">
        <f t="shared" si="81"/>
      </c>
      <c r="AH199" s="5">
        <f t="shared" si="82"/>
      </c>
      <c r="AI199" s="29">
        <f t="shared" si="83"/>
        <v>0</v>
      </c>
      <c r="AJ199" s="29">
        <f t="shared" si="84"/>
        <v>0</v>
      </c>
      <c r="AK199" s="29">
        <f t="shared" si="85"/>
        <v>0</v>
      </c>
      <c r="AL199" s="29">
        <f t="shared" si="86"/>
        <v>0</v>
      </c>
      <c r="AM199" s="29">
        <f t="shared" si="87"/>
        <v>0</v>
      </c>
      <c r="AN199" s="29">
        <f t="shared" si="88"/>
        <v>0</v>
      </c>
      <c r="AO199" s="29">
        <f t="shared" si="89"/>
        <v>0</v>
      </c>
      <c r="AP199" s="29">
        <f t="shared" si="90"/>
        <v>0</v>
      </c>
      <c r="AQ199" s="29">
        <f t="shared" si="91"/>
        <v>0</v>
      </c>
    </row>
    <row r="200" spans="1:43" ht="12.75">
      <c r="A200" s="27">
        <f t="shared" si="74"/>
        <v>0</v>
      </c>
      <c r="B200" s="56">
        <f t="shared" si="75"/>
        <v>0</v>
      </c>
      <c r="C200" s="57">
        <f t="shared" si="76"/>
        <v>0</v>
      </c>
      <c r="D200" s="5">
        <v>5</v>
      </c>
      <c r="E200" s="27">
        <f t="shared" si="77"/>
        <v>0</v>
      </c>
      <c r="F200" s="5">
        <f t="shared" si="78"/>
        <v>0</v>
      </c>
      <c r="G200" s="18"/>
      <c r="H200" s="19"/>
      <c r="I200" s="19"/>
      <c r="J200" s="19"/>
      <c r="K200" s="19"/>
      <c r="L200" s="19"/>
      <c r="M200" s="19"/>
      <c r="N200" s="20"/>
      <c r="O200" s="20"/>
      <c r="P200" s="19"/>
      <c r="Q200" s="19"/>
      <c r="R200" s="19"/>
      <c r="S200" s="19"/>
      <c r="T200" s="19"/>
      <c r="U200" s="21"/>
      <c r="V200" s="19"/>
      <c r="W200" s="19"/>
      <c r="X200" s="19"/>
      <c r="Y200" s="19"/>
      <c r="Z200" s="21"/>
      <c r="AA200" s="19"/>
      <c r="AB200" s="19"/>
      <c r="AC200" s="19"/>
      <c r="AD200" s="19"/>
      <c r="AE200" s="22">
        <f t="shared" si="79"/>
      </c>
      <c r="AF200" s="23">
        <f t="shared" si="80"/>
      </c>
      <c r="AG200" s="23">
        <f t="shared" si="81"/>
      </c>
      <c r="AH200" s="5">
        <f t="shared" si="82"/>
      </c>
      <c r="AI200" s="29">
        <f t="shared" si="83"/>
        <v>0</v>
      </c>
      <c r="AJ200" s="29">
        <f t="shared" si="84"/>
        <v>0</v>
      </c>
      <c r="AK200" s="29">
        <f t="shared" si="85"/>
        <v>0</v>
      </c>
      <c r="AL200" s="29">
        <f t="shared" si="86"/>
        <v>0</v>
      </c>
      <c r="AM200" s="29">
        <f t="shared" si="87"/>
        <v>0</v>
      </c>
      <c r="AN200" s="29">
        <f t="shared" si="88"/>
        <v>0</v>
      </c>
      <c r="AO200" s="29">
        <f t="shared" si="89"/>
        <v>0</v>
      </c>
      <c r="AP200" s="29">
        <f t="shared" si="90"/>
        <v>0</v>
      </c>
      <c r="AQ200" s="29">
        <f t="shared" si="91"/>
        <v>0</v>
      </c>
    </row>
    <row r="201" spans="1:43" ht="12.75">
      <c r="A201" s="27">
        <f t="shared" si="74"/>
        <v>0</v>
      </c>
      <c r="B201" s="56">
        <f t="shared" si="75"/>
        <v>0</v>
      </c>
      <c r="C201" s="57">
        <f t="shared" si="76"/>
        <v>0</v>
      </c>
      <c r="D201" s="5">
        <v>5</v>
      </c>
      <c r="E201" s="27">
        <f t="shared" si="77"/>
        <v>0</v>
      </c>
      <c r="F201" s="5">
        <f t="shared" si="78"/>
        <v>0</v>
      </c>
      <c r="G201" s="18"/>
      <c r="H201" s="19"/>
      <c r="I201" s="19"/>
      <c r="J201" s="19"/>
      <c r="K201" s="19"/>
      <c r="L201" s="19"/>
      <c r="M201" s="19"/>
      <c r="N201" s="20"/>
      <c r="O201" s="20"/>
      <c r="P201" s="19"/>
      <c r="Q201" s="19"/>
      <c r="R201" s="19"/>
      <c r="S201" s="19"/>
      <c r="T201" s="19"/>
      <c r="U201" s="21"/>
      <c r="V201" s="19"/>
      <c r="W201" s="19"/>
      <c r="X201" s="19"/>
      <c r="Y201" s="19"/>
      <c r="Z201" s="21"/>
      <c r="AA201" s="19"/>
      <c r="AB201" s="19"/>
      <c r="AC201" s="19"/>
      <c r="AD201" s="19"/>
      <c r="AE201" s="22">
        <f t="shared" si="79"/>
      </c>
      <c r="AF201" s="23">
        <f t="shared" si="80"/>
      </c>
      <c r="AG201" s="23">
        <f t="shared" si="81"/>
      </c>
      <c r="AH201" s="5">
        <f t="shared" si="82"/>
      </c>
      <c r="AI201" s="29">
        <f t="shared" si="83"/>
        <v>0</v>
      </c>
      <c r="AJ201" s="29">
        <f t="shared" si="84"/>
        <v>0</v>
      </c>
      <c r="AK201" s="29">
        <f t="shared" si="85"/>
        <v>0</v>
      </c>
      <c r="AL201" s="29">
        <f t="shared" si="86"/>
        <v>0</v>
      </c>
      <c r="AM201" s="29">
        <f t="shared" si="87"/>
        <v>0</v>
      </c>
      <c r="AN201" s="29">
        <f t="shared" si="88"/>
        <v>0</v>
      </c>
      <c r="AO201" s="29">
        <f t="shared" si="89"/>
        <v>0</v>
      </c>
      <c r="AP201" s="29">
        <f t="shared" si="90"/>
        <v>0</v>
      </c>
      <c r="AQ201" s="29">
        <f t="shared" si="91"/>
        <v>0</v>
      </c>
    </row>
    <row r="202" spans="1:43" ht="12.75">
      <c r="A202" s="27">
        <f t="shared" si="74"/>
        <v>0</v>
      </c>
      <c r="B202" s="56">
        <f t="shared" si="75"/>
        <v>0</v>
      </c>
      <c r="C202" s="57">
        <f t="shared" si="76"/>
        <v>0</v>
      </c>
      <c r="D202" s="5">
        <v>5</v>
      </c>
      <c r="E202" s="27">
        <f t="shared" si="77"/>
        <v>0</v>
      </c>
      <c r="F202" s="5">
        <f t="shared" si="78"/>
        <v>0</v>
      </c>
      <c r="G202" s="18"/>
      <c r="H202" s="19"/>
      <c r="I202" s="19"/>
      <c r="J202" s="19"/>
      <c r="K202" s="19"/>
      <c r="L202" s="19"/>
      <c r="M202" s="19"/>
      <c r="N202" s="20"/>
      <c r="O202" s="20"/>
      <c r="P202" s="19"/>
      <c r="Q202" s="19"/>
      <c r="R202" s="19"/>
      <c r="S202" s="19"/>
      <c r="T202" s="19"/>
      <c r="U202" s="21"/>
      <c r="V202" s="19"/>
      <c r="W202" s="19"/>
      <c r="X202" s="19"/>
      <c r="Y202" s="19"/>
      <c r="Z202" s="21"/>
      <c r="AA202" s="19"/>
      <c r="AB202" s="19"/>
      <c r="AC202" s="19"/>
      <c r="AD202" s="19"/>
      <c r="AE202" s="22">
        <f t="shared" si="79"/>
      </c>
      <c r="AF202" s="23">
        <f t="shared" si="80"/>
      </c>
      <c r="AG202" s="23">
        <f t="shared" si="81"/>
      </c>
      <c r="AH202" s="5">
        <f t="shared" si="82"/>
      </c>
      <c r="AI202" s="29">
        <f t="shared" si="83"/>
        <v>0</v>
      </c>
      <c r="AJ202" s="29">
        <f t="shared" si="84"/>
        <v>0</v>
      </c>
      <c r="AK202" s="29">
        <f t="shared" si="85"/>
        <v>0</v>
      </c>
      <c r="AL202" s="29">
        <f t="shared" si="86"/>
        <v>0</v>
      </c>
      <c r="AM202" s="29">
        <f t="shared" si="87"/>
        <v>0</v>
      </c>
      <c r="AN202" s="29">
        <f t="shared" si="88"/>
        <v>0</v>
      </c>
      <c r="AO202" s="29">
        <f t="shared" si="89"/>
        <v>0</v>
      </c>
      <c r="AP202" s="29">
        <f t="shared" si="90"/>
        <v>0</v>
      </c>
      <c r="AQ202" s="29">
        <f t="shared" si="91"/>
        <v>0</v>
      </c>
    </row>
    <row r="203" spans="1:43" ht="12.75">
      <c r="A203" s="27">
        <f t="shared" si="74"/>
        <v>0</v>
      </c>
      <c r="B203" s="56">
        <f t="shared" si="75"/>
        <v>0</v>
      </c>
      <c r="C203" s="57">
        <f t="shared" si="76"/>
        <v>0</v>
      </c>
      <c r="D203" s="5">
        <v>5</v>
      </c>
      <c r="E203" s="27">
        <f t="shared" si="77"/>
        <v>0</v>
      </c>
      <c r="F203" s="5">
        <f t="shared" si="78"/>
        <v>0</v>
      </c>
      <c r="G203" s="18"/>
      <c r="H203" s="19"/>
      <c r="I203" s="19"/>
      <c r="J203" s="19"/>
      <c r="K203" s="19"/>
      <c r="L203" s="19"/>
      <c r="M203" s="19"/>
      <c r="N203" s="20"/>
      <c r="O203" s="20"/>
      <c r="P203" s="19"/>
      <c r="Q203" s="19"/>
      <c r="R203" s="19"/>
      <c r="S203" s="19"/>
      <c r="T203" s="19"/>
      <c r="U203" s="21"/>
      <c r="V203" s="19"/>
      <c r="W203" s="19"/>
      <c r="X203" s="19"/>
      <c r="Y203" s="19"/>
      <c r="Z203" s="21"/>
      <c r="AA203" s="19"/>
      <c r="AB203" s="19"/>
      <c r="AC203" s="19"/>
      <c r="AD203" s="19"/>
      <c r="AE203" s="22">
        <f t="shared" si="79"/>
      </c>
      <c r="AF203" s="23">
        <f t="shared" si="80"/>
      </c>
      <c r="AG203" s="23">
        <f t="shared" si="81"/>
      </c>
      <c r="AH203" s="5">
        <f t="shared" si="82"/>
      </c>
      <c r="AI203" s="29">
        <f t="shared" si="83"/>
        <v>0</v>
      </c>
      <c r="AJ203" s="29">
        <f t="shared" si="84"/>
        <v>0</v>
      </c>
      <c r="AK203" s="29">
        <f t="shared" si="85"/>
        <v>0</v>
      </c>
      <c r="AL203" s="29">
        <f t="shared" si="86"/>
        <v>0</v>
      </c>
      <c r="AM203" s="29">
        <f t="shared" si="87"/>
        <v>0</v>
      </c>
      <c r="AN203" s="29">
        <f t="shared" si="88"/>
        <v>0</v>
      </c>
      <c r="AO203" s="29">
        <f t="shared" si="89"/>
        <v>0</v>
      </c>
      <c r="AP203" s="29">
        <f t="shared" si="90"/>
        <v>0</v>
      </c>
      <c r="AQ203" s="29">
        <f t="shared" si="91"/>
        <v>0</v>
      </c>
    </row>
    <row r="204" spans="1:43" ht="12.75">
      <c r="A204" s="27">
        <f t="shared" si="74"/>
        <v>0</v>
      </c>
      <c r="B204" s="56">
        <f t="shared" si="75"/>
        <v>0</v>
      </c>
      <c r="C204" s="57">
        <f t="shared" si="76"/>
        <v>0</v>
      </c>
      <c r="D204" s="5">
        <v>5</v>
      </c>
      <c r="E204" s="27">
        <f t="shared" si="77"/>
        <v>0</v>
      </c>
      <c r="F204" s="5">
        <f t="shared" si="78"/>
        <v>0</v>
      </c>
      <c r="G204" s="18"/>
      <c r="H204" s="19"/>
      <c r="I204" s="19"/>
      <c r="J204" s="19"/>
      <c r="K204" s="19"/>
      <c r="L204" s="19"/>
      <c r="M204" s="19"/>
      <c r="N204" s="20"/>
      <c r="O204" s="20"/>
      <c r="P204" s="19"/>
      <c r="Q204" s="19"/>
      <c r="R204" s="19"/>
      <c r="S204" s="19"/>
      <c r="T204" s="19"/>
      <c r="U204" s="21"/>
      <c r="V204" s="19"/>
      <c r="W204" s="19"/>
      <c r="X204" s="19"/>
      <c r="Y204" s="19"/>
      <c r="Z204" s="21"/>
      <c r="AA204" s="19"/>
      <c r="AB204" s="19"/>
      <c r="AC204" s="19"/>
      <c r="AD204" s="19"/>
      <c r="AE204" s="22">
        <f t="shared" si="79"/>
      </c>
      <c r="AF204" s="23">
        <f t="shared" si="80"/>
      </c>
      <c r="AG204" s="23">
        <f t="shared" si="81"/>
      </c>
      <c r="AH204" s="5">
        <f t="shared" si="82"/>
      </c>
      <c r="AI204" s="29">
        <f t="shared" si="83"/>
        <v>0</v>
      </c>
      <c r="AJ204" s="29">
        <f t="shared" si="84"/>
        <v>0</v>
      </c>
      <c r="AK204" s="29">
        <f t="shared" si="85"/>
        <v>0</v>
      </c>
      <c r="AL204" s="29">
        <f t="shared" si="86"/>
        <v>0</v>
      </c>
      <c r="AM204" s="29">
        <f t="shared" si="87"/>
        <v>0</v>
      </c>
      <c r="AN204" s="29">
        <f t="shared" si="88"/>
        <v>0</v>
      </c>
      <c r="AO204" s="29">
        <f t="shared" si="89"/>
        <v>0</v>
      </c>
      <c r="AP204" s="29">
        <f t="shared" si="90"/>
        <v>0</v>
      </c>
      <c r="AQ204" s="29">
        <f t="shared" si="91"/>
        <v>0</v>
      </c>
    </row>
    <row r="205" spans="1:43" ht="12.75">
      <c r="A205" s="27">
        <f t="shared" si="74"/>
        <v>0</v>
      </c>
      <c r="B205" s="56">
        <f t="shared" si="75"/>
        <v>0</v>
      </c>
      <c r="C205" s="57">
        <f t="shared" si="76"/>
        <v>0</v>
      </c>
      <c r="D205" s="5">
        <v>5</v>
      </c>
      <c r="E205" s="27">
        <f t="shared" si="77"/>
        <v>0</v>
      </c>
      <c r="F205" s="5">
        <f t="shared" si="78"/>
        <v>0</v>
      </c>
      <c r="G205" s="18"/>
      <c r="H205" s="19"/>
      <c r="I205" s="19"/>
      <c r="J205" s="19"/>
      <c r="K205" s="19"/>
      <c r="L205" s="19"/>
      <c r="M205" s="19"/>
      <c r="N205" s="20"/>
      <c r="O205" s="20"/>
      <c r="P205" s="19"/>
      <c r="Q205" s="19"/>
      <c r="R205" s="19"/>
      <c r="S205" s="19"/>
      <c r="T205" s="19"/>
      <c r="U205" s="21"/>
      <c r="V205" s="19"/>
      <c r="W205" s="19"/>
      <c r="X205" s="19"/>
      <c r="Y205" s="19"/>
      <c r="Z205" s="21"/>
      <c r="AA205" s="19"/>
      <c r="AB205" s="19"/>
      <c r="AC205" s="19"/>
      <c r="AD205" s="19"/>
      <c r="AE205" s="22">
        <f t="shared" si="79"/>
      </c>
      <c r="AF205" s="23">
        <f t="shared" si="80"/>
      </c>
      <c r="AG205" s="23">
        <f t="shared" si="81"/>
      </c>
      <c r="AH205" s="5">
        <f t="shared" si="82"/>
      </c>
      <c r="AI205" s="29">
        <f t="shared" si="83"/>
        <v>0</v>
      </c>
      <c r="AJ205" s="29">
        <f t="shared" si="84"/>
        <v>0</v>
      </c>
      <c r="AK205" s="29">
        <f t="shared" si="85"/>
        <v>0</v>
      </c>
      <c r="AL205" s="29">
        <f t="shared" si="86"/>
        <v>0</v>
      </c>
      <c r="AM205" s="29">
        <f t="shared" si="87"/>
        <v>0</v>
      </c>
      <c r="AN205" s="29">
        <f t="shared" si="88"/>
        <v>0</v>
      </c>
      <c r="AO205" s="29">
        <f t="shared" si="89"/>
        <v>0</v>
      </c>
      <c r="AP205" s="29">
        <f t="shared" si="90"/>
        <v>0</v>
      </c>
      <c r="AQ205" s="29">
        <f t="shared" si="91"/>
        <v>0</v>
      </c>
    </row>
    <row r="206" spans="1:43" ht="12.75">
      <c r="A206" s="27">
        <f t="shared" si="74"/>
        <v>0</v>
      </c>
      <c r="B206" s="56">
        <f t="shared" si="75"/>
        <v>0</v>
      </c>
      <c r="C206" s="57">
        <f t="shared" si="76"/>
        <v>0</v>
      </c>
      <c r="D206" s="5">
        <v>5</v>
      </c>
      <c r="E206" s="27">
        <f t="shared" si="77"/>
        <v>0</v>
      </c>
      <c r="F206" s="5">
        <f t="shared" si="78"/>
        <v>0</v>
      </c>
      <c r="G206" s="18"/>
      <c r="H206" s="19"/>
      <c r="I206" s="19"/>
      <c r="J206" s="19"/>
      <c r="K206" s="19"/>
      <c r="L206" s="19"/>
      <c r="M206" s="19"/>
      <c r="N206" s="20"/>
      <c r="O206" s="20"/>
      <c r="P206" s="19"/>
      <c r="Q206" s="19"/>
      <c r="R206" s="19"/>
      <c r="S206" s="19"/>
      <c r="T206" s="19"/>
      <c r="U206" s="21"/>
      <c r="V206" s="19"/>
      <c r="W206" s="19"/>
      <c r="X206" s="19"/>
      <c r="Y206" s="19"/>
      <c r="Z206" s="21"/>
      <c r="AA206" s="19"/>
      <c r="AB206" s="19"/>
      <c r="AC206" s="19"/>
      <c r="AD206" s="19"/>
      <c r="AE206" s="22">
        <f t="shared" si="79"/>
      </c>
      <c r="AF206" s="23">
        <f t="shared" si="80"/>
      </c>
      <c r="AG206" s="23">
        <f t="shared" si="81"/>
      </c>
      <c r="AH206" s="5">
        <f t="shared" si="82"/>
      </c>
      <c r="AI206" s="29">
        <f t="shared" si="83"/>
        <v>0</v>
      </c>
      <c r="AJ206" s="29">
        <f t="shared" si="84"/>
        <v>0</v>
      </c>
      <c r="AK206" s="29">
        <f t="shared" si="85"/>
        <v>0</v>
      </c>
      <c r="AL206" s="29">
        <f t="shared" si="86"/>
        <v>0</v>
      </c>
      <c r="AM206" s="29">
        <f t="shared" si="87"/>
        <v>0</v>
      </c>
      <c r="AN206" s="29">
        <f t="shared" si="88"/>
        <v>0</v>
      </c>
      <c r="AO206" s="29">
        <f t="shared" si="89"/>
        <v>0</v>
      </c>
      <c r="AP206" s="29">
        <f t="shared" si="90"/>
        <v>0</v>
      </c>
      <c r="AQ206" s="29">
        <f t="shared" si="91"/>
        <v>0</v>
      </c>
    </row>
    <row r="207" spans="1:43" ht="12.75">
      <c r="A207" s="27">
        <f t="shared" si="74"/>
        <v>0</v>
      </c>
      <c r="B207" s="56">
        <f t="shared" si="75"/>
        <v>0</v>
      </c>
      <c r="C207" s="57">
        <f t="shared" si="76"/>
        <v>0</v>
      </c>
      <c r="D207" s="5">
        <v>5</v>
      </c>
      <c r="E207" s="27">
        <f t="shared" si="77"/>
        <v>0</v>
      </c>
      <c r="F207" s="5">
        <f t="shared" si="78"/>
        <v>0</v>
      </c>
      <c r="G207" s="18"/>
      <c r="H207" s="19"/>
      <c r="I207" s="19"/>
      <c r="J207" s="19"/>
      <c r="K207" s="19"/>
      <c r="L207" s="19"/>
      <c r="M207" s="19"/>
      <c r="N207" s="20"/>
      <c r="O207" s="20"/>
      <c r="P207" s="19"/>
      <c r="Q207" s="19"/>
      <c r="R207" s="19"/>
      <c r="S207" s="19"/>
      <c r="T207" s="19"/>
      <c r="U207" s="21"/>
      <c r="V207" s="19"/>
      <c r="W207" s="19"/>
      <c r="X207" s="19"/>
      <c r="Y207" s="19"/>
      <c r="Z207" s="21"/>
      <c r="AA207" s="19"/>
      <c r="AB207" s="19"/>
      <c r="AC207" s="19"/>
      <c r="AD207" s="19"/>
      <c r="AE207" s="22">
        <f t="shared" si="79"/>
      </c>
      <c r="AF207" s="23">
        <f t="shared" si="80"/>
      </c>
      <c r="AG207" s="23">
        <f t="shared" si="81"/>
      </c>
      <c r="AH207" s="5">
        <f t="shared" si="82"/>
      </c>
      <c r="AI207" s="29">
        <f t="shared" si="83"/>
        <v>0</v>
      </c>
      <c r="AJ207" s="29">
        <f t="shared" si="84"/>
        <v>0</v>
      </c>
      <c r="AK207" s="29">
        <f t="shared" si="85"/>
        <v>0</v>
      </c>
      <c r="AL207" s="29">
        <f t="shared" si="86"/>
        <v>0</v>
      </c>
      <c r="AM207" s="29">
        <f t="shared" si="87"/>
        <v>0</v>
      </c>
      <c r="AN207" s="29">
        <f t="shared" si="88"/>
        <v>0</v>
      </c>
      <c r="AO207" s="29">
        <f t="shared" si="89"/>
        <v>0</v>
      </c>
      <c r="AP207" s="29">
        <f t="shared" si="90"/>
        <v>0</v>
      </c>
      <c r="AQ207" s="29">
        <f t="shared" si="91"/>
        <v>0</v>
      </c>
    </row>
    <row r="208" spans="1:43" ht="12.75">
      <c r="A208" s="27">
        <f t="shared" si="74"/>
        <v>0</v>
      </c>
      <c r="B208" s="56">
        <f t="shared" si="75"/>
        <v>0</v>
      </c>
      <c r="C208" s="57">
        <f t="shared" si="76"/>
        <v>0</v>
      </c>
      <c r="D208" s="5">
        <v>5</v>
      </c>
      <c r="E208" s="27">
        <f t="shared" si="77"/>
        <v>0</v>
      </c>
      <c r="F208" s="5">
        <f t="shared" si="78"/>
        <v>0</v>
      </c>
      <c r="G208" s="18"/>
      <c r="H208" s="19"/>
      <c r="I208" s="19"/>
      <c r="J208" s="19"/>
      <c r="K208" s="19"/>
      <c r="L208" s="19"/>
      <c r="M208" s="19"/>
      <c r="N208" s="20"/>
      <c r="O208" s="20"/>
      <c r="P208" s="19"/>
      <c r="Q208" s="19"/>
      <c r="R208" s="19"/>
      <c r="S208" s="19"/>
      <c r="T208" s="19"/>
      <c r="U208" s="21"/>
      <c r="V208" s="19"/>
      <c r="W208" s="19"/>
      <c r="X208" s="19"/>
      <c r="Y208" s="19"/>
      <c r="Z208" s="21"/>
      <c r="AA208" s="19"/>
      <c r="AB208" s="19"/>
      <c r="AC208" s="19"/>
      <c r="AD208" s="19"/>
      <c r="AE208" s="22">
        <f t="shared" si="79"/>
      </c>
      <c r="AF208" s="23">
        <f t="shared" si="80"/>
      </c>
      <c r="AG208" s="23">
        <f t="shared" si="81"/>
      </c>
      <c r="AH208" s="5">
        <f t="shared" si="82"/>
      </c>
      <c r="AI208" s="29">
        <f t="shared" si="83"/>
        <v>0</v>
      </c>
      <c r="AJ208" s="29">
        <f t="shared" si="84"/>
        <v>0</v>
      </c>
      <c r="AK208" s="29">
        <f t="shared" si="85"/>
        <v>0</v>
      </c>
      <c r="AL208" s="29">
        <f t="shared" si="86"/>
        <v>0</v>
      </c>
      <c r="AM208" s="29">
        <f t="shared" si="87"/>
        <v>0</v>
      </c>
      <c r="AN208" s="29">
        <f t="shared" si="88"/>
        <v>0</v>
      </c>
      <c r="AO208" s="29">
        <f t="shared" si="89"/>
        <v>0</v>
      </c>
      <c r="AP208" s="29">
        <f t="shared" si="90"/>
        <v>0</v>
      </c>
      <c r="AQ208" s="29">
        <f t="shared" si="91"/>
        <v>0</v>
      </c>
    </row>
    <row r="209" spans="1:43" ht="12.75">
      <c r="A209" s="27">
        <f t="shared" si="74"/>
        <v>0</v>
      </c>
      <c r="B209" s="56">
        <f t="shared" si="75"/>
        <v>0</v>
      </c>
      <c r="C209" s="57">
        <f t="shared" si="76"/>
        <v>0</v>
      </c>
      <c r="D209" s="5">
        <v>5</v>
      </c>
      <c r="E209" s="27">
        <f t="shared" si="77"/>
        <v>0</v>
      </c>
      <c r="F209" s="5">
        <f t="shared" si="78"/>
        <v>0</v>
      </c>
      <c r="G209" s="18"/>
      <c r="H209" s="19"/>
      <c r="I209" s="19"/>
      <c r="J209" s="19"/>
      <c r="K209" s="19"/>
      <c r="L209" s="19"/>
      <c r="M209" s="19"/>
      <c r="N209" s="20"/>
      <c r="O209" s="20"/>
      <c r="P209" s="19"/>
      <c r="Q209" s="19"/>
      <c r="R209" s="19"/>
      <c r="S209" s="19"/>
      <c r="T209" s="19"/>
      <c r="U209" s="21"/>
      <c r="V209" s="19"/>
      <c r="W209" s="19"/>
      <c r="X209" s="19"/>
      <c r="Y209" s="19"/>
      <c r="Z209" s="21"/>
      <c r="AA209" s="19"/>
      <c r="AB209" s="19"/>
      <c r="AC209" s="19"/>
      <c r="AD209" s="19"/>
      <c r="AE209" s="22">
        <f t="shared" si="79"/>
      </c>
      <c r="AF209" s="23">
        <f t="shared" si="80"/>
      </c>
      <c r="AG209" s="23">
        <f t="shared" si="81"/>
      </c>
      <c r="AH209" s="5">
        <f t="shared" si="82"/>
      </c>
      <c r="AI209" s="29">
        <f t="shared" si="83"/>
        <v>0</v>
      </c>
      <c r="AJ209" s="29">
        <f t="shared" si="84"/>
        <v>0</v>
      </c>
      <c r="AK209" s="29">
        <f t="shared" si="85"/>
        <v>0</v>
      </c>
      <c r="AL209" s="29">
        <f t="shared" si="86"/>
        <v>0</v>
      </c>
      <c r="AM209" s="29">
        <f t="shared" si="87"/>
        <v>0</v>
      </c>
      <c r="AN209" s="29">
        <f t="shared" si="88"/>
        <v>0</v>
      </c>
      <c r="AO209" s="29">
        <f t="shared" si="89"/>
        <v>0</v>
      </c>
      <c r="AP209" s="29">
        <f t="shared" si="90"/>
        <v>0</v>
      </c>
      <c r="AQ209" s="29">
        <f t="shared" si="91"/>
        <v>0</v>
      </c>
    </row>
    <row r="210" spans="1:43" ht="12.75">
      <c r="A210" s="27">
        <f t="shared" si="74"/>
        <v>0</v>
      </c>
      <c r="B210" s="56">
        <f t="shared" si="75"/>
        <v>0</v>
      </c>
      <c r="C210" s="57">
        <f t="shared" si="76"/>
        <v>0</v>
      </c>
      <c r="D210" s="5">
        <v>5</v>
      </c>
      <c r="E210" s="27">
        <f t="shared" si="77"/>
        <v>0</v>
      </c>
      <c r="F210" s="5">
        <f t="shared" si="78"/>
        <v>0</v>
      </c>
      <c r="G210" s="18"/>
      <c r="H210" s="19"/>
      <c r="I210" s="19"/>
      <c r="J210" s="19"/>
      <c r="K210" s="19"/>
      <c r="L210" s="19"/>
      <c r="M210" s="19"/>
      <c r="N210" s="20"/>
      <c r="O210" s="20"/>
      <c r="P210" s="19"/>
      <c r="Q210" s="19"/>
      <c r="R210" s="19"/>
      <c r="S210" s="19"/>
      <c r="T210" s="19"/>
      <c r="U210" s="21"/>
      <c r="V210" s="19"/>
      <c r="W210" s="19"/>
      <c r="X210" s="19"/>
      <c r="Y210" s="19"/>
      <c r="Z210" s="21"/>
      <c r="AA210" s="19"/>
      <c r="AB210" s="19"/>
      <c r="AC210" s="19"/>
      <c r="AD210" s="19"/>
      <c r="AE210" s="22">
        <f t="shared" si="79"/>
      </c>
      <c r="AF210" s="23">
        <f t="shared" si="80"/>
      </c>
      <c r="AG210" s="23">
        <f t="shared" si="81"/>
      </c>
      <c r="AH210" s="5">
        <f t="shared" si="82"/>
      </c>
      <c r="AI210" s="29">
        <f t="shared" si="83"/>
        <v>0</v>
      </c>
      <c r="AJ210" s="29">
        <f t="shared" si="84"/>
        <v>0</v>
      </c>
      <c r="AK210" s="29">
        <f t="shared" si="85"/>
        <v>0</v>
      </c>
      <c r="AL210" s="29">
        <f t="shared" si="86"/>
        <v>0</v>
      </c>
      <c r="AM210" s="29">
        <f t="shared" si="87"/>
        <v>0</v>
      </c>
      <c r="AN210" s="29">
        <f t="shared" si="88"/>
        <v>0</v>
      </c>
      <c r="AO210" s="29">
        <f t="shared" si="89"/>
        <v>0</v>
      </c>
      <c r="AP210" s="29">
        <f t="shared" si="90"/>
        <v>0</v>
      </c>
      <c r="AQ210" s="29">
        <f t="shared" si="91"/>
        <v>0</v>
      </c>
    </row>
    <row r="211" spans="1:43" ht="12.75">
      <c r="A211" s="27">
        <f t="shared" si="74"/>
        <v>0</v>
      </c>
      <c r="B211" s="56">
        <f t="shared" si="75"/>
        <v>0</v>
      </c>
      <c r="C211" s="57">
        <f t="shared" si="76"/>
        <v>0</v>
      </c>
      <c r="D211" s="5">
        <v>5</v>
      </c>
      <c r="E211" s="27">
        <f t="shared" si="77"/>
        <v>0</v>
      </c>
      <c r="F211" s="5">
        <f t="shared" si="78"/>
        <v>0</v>
      </c>
      <c r="G211" s="18"/>
      <c r="H211" s="19"/>
      <c r="I211" s="19"/>
      <c r="J211" s="19"/>
      <c r="K211" s="19"/>
      <c r="L211" s="19"/>
      <c r="M211" s="19"/>
      <c r="N211" s="20"/>
      <c r="O211" s="20"/>
      <c r="P211" s="19"/>
      <c r="Q211" s="19"/>
      <c r="R211" s="19"/>
      <c r="S211" s="19"/>
      <c r="T211" s="19"/>
      <c r="U211" s="21"/>
      <c r="V211" s="19"/>
      <c r="W211" s="19"/>
      <c r="X211" s="19"/>
      <c r="Y211" s="19"/>
      <c r="Z211" s="21"/>
      <c r="AA211" s="19"/>
      <c r="AB211" s="19"/>
      <c r="AC211" s="19"/>
      <c r="AD211" s="19"/>
      <c r="AE211" s="22">
        <f t="shared" si="79"/>
      </c>
      <c r="AF211" s="23">
        <f t="shared" si="80"/>
      </c>
      <c r="AG211" s="23">
        <f t="shared" si="81"/>
      </c>
      <c r="AH211" s="5">
        <f t="shared" si="82"/>
      </c>
      <c r="AI211" s="29">
        <f t="shared" si="83"/>
        <v>0</v>
      </c>
      <c r="AJ211" s="29">
        <f t="shared" si="84"/>
        <v>0</v>
      </c>
      <c r="AK211" s="29">
        <f t="shared" si="85"/>
        <v>0</v>
      </c>
      <c r="AL211" s="29">
        <f t="shared" si="86"/>
        <v>0</v>
      </c>
      <c r="AM211" s="29">
        <f t="shared" si="87"/>
        <v>0</v>
      </c>
      <c r="AN211" s="29">
        <f t="shared" si="88"/>
        <v>0</v>
      </c>
      <c r="AO211" s="29">
        <f t="shared" si="89"/>
        <v>0</v>
      </c>
      <c r="AP211" s="29">
        <f t="shared" si="90"/>
        <v>0</v>
      </c>
      <c r="AQ211" s="29">
        <f t="shared" si="91"/>
        <v>0</v>
      </c>
    </row>
    <row r="212" spans="7:33" ht="12.75">
      <c r="G212" s="58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59"/>
      <c r="AG212" s="59"/>
    </row>
    <row r="213" ht="12.75">
      <c r="G213" s="56"/>
    </row>
    <row r="214" spans="7:32" ht="12.75">
      <c r="G214" s="56"/>
      <c r="Y214" s="6" t="s">
        <v>98</v>
      </c>
      <c r="AB214" s="6"/>
      <c r="AC214" s="6"/>
      <c r="AD214" s="6"/>
      <c r="AE214" s="61">
        <f>IF(COUNT(AE192:AE211)=0,"",AVERAGE(AE192:AE211))</f>
      </c>
      <c r="AF214" s="69"/>
    </row>
    <row r="215" spans="7:33" ht="12.75">
      <c r="G215" s="56"/>
      <c r="AD215" s="62" t="s">
        <v>89</v>
      </c>
      <c r="AE215" s="63">
        <f>IF(AE214="","",STDEV(AE192:AE211)/SQRT(COUNT(AE192:AE211))*2)</f>
      </c>
      <c r="AF215" s="62" t="s">
        <v>90</v>
      </c>
      <c r="AG215" s="64"/>
    </row>
    <row r="216" spans="7:31" ht="12.75">
      <c r="G216" s="56"/>
      <c r="AD216" s="6" t="s">
        <v>57</v>
      </c>
      <c r="AE216" s="65">
        <f>IF(AE214="","",STDEV(AE192:AE211)/SQRT(COUNT(AE192:AE211)))</f>
      </c>
    </row>
    <row r="217" ht="12.75">
      <c r="G217" s="56"/>
    </row>
    <row r="218" spans="7:31" ht="12.75">
      <c r="G218" s="12"/>
      <c r="P218" s="16"/>
      <c r="Q218" s="16"/>
      <c r="R218" s="16"/>
      <c r="S218" s="16"/>
      <c r="T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7:31" ht="12.75">
      <c r="G219" s="12"/>
      <c r="J219" s="6" t="s">
        <v>7</v>
      </c>
      <c r="K219" s="6"/>
      <c r="L219" s="8"/>
      <c r="M219" s="7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7:31" ht="12.75">
      <c r="G220" s="6" t="s">
        <v>99</v>
      </c>
      <c r="H220" s="9"/>
      <c r="I220" s="10"/>
      <c r="J220" s="6" t="s">
        <v>10</v>
      </c>
      <c r="K220" s="6"/>
      <c r="L220" s="11"/>
      <c r="M220" s="54"/>
      <c r="N220" s="68">
        <f>IF(AND(COUNT(AE222:AE241)&gt;0,COUNT(AE222:AE241)&lt;5),"Caution! Strata has less than 5 lines","")</f>
      </c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1:33" ht="105">
      <c r="A221" s="6" t="s">
        <v>47</v>
      </c>
      <c r="B221" s="6" t="s">
        <v>74</v>
      </c>
      <c r="C221" s="6" t="s">
        <v>75</v>
      </c>
      <c r="D221" s="6" t="s">
        <v>76</v>
      </c>
      <c r="E221" s="6" t="s">
        <v>77</v>
      </c>
      <c r="F221" s="6" t="s">
        <v>78</v>
      </c>
      <c r="G221" s="12" t="s">
        <v>11</v>
      </c>
      <c r="H221" s="13" t="s">
        <v>12</v>
      </c>
      <c r="I221" s="13" t="s">
        <v>13</v>
      </c>
      <c r="J221" s="13" t="s">
        <v>14</v>
      </c>
      <c r="K221" s="13" t="s">
        <v>15</v>
      </c>
      <c r="L221" s="13" t="s">
        <v>16</v>
      </c>
      <c r="M221" s="13" t="s">
        <v>17</v>
      </c>
      <c r="N221" s="14" t="s">
        <v>18</v>
      </c>
      <c r="O221" s="14" t="s">
        <v>19</v>
      </c>
      <c r="P221" s="15" t="s">
        <v>20</v>
      </c>
      <c r="Q221" s="15" t="s">
        <v>21</v>
      </c>
      <c r="R221" s="15" t="s">
        <v>22</v>
      </c>
      <c r="S221" s="15" t="s">
        <v>23</v>
      </c>
      <c r="T221" s="15" t="s">
        <v>24</v>
      </c>
      <c r="U221" s="15" t="s">
        <v>20</v>
      </c>
      <c r="V221" s="15" t="s">
        <v>21</v>
      </c>
      <c r="W221" s="15" t="s">
        <v>22</v>
      </c>
      <c r="X221" s="15" t="s">
        <v>23</v>
      </c>
      <c r="Y221" s="15" t="s">
        <v>24</v>
      </c>
      <c r="Z221" s="15" t="s">
        <v>20</v>
      </c>
      <c r="AA221" s="15" t="s">
        <v>21</v>
      </c>
      <c r="AB221" s="15" t="s">
        <v>22</v>
      </c>
      <c r="AC221" s="15" t="s">
        <v>23</v>
      </c>
      <c r="AD221" s="15" t="s">
        <v>24</v>
      </c>
      <c r="AE221" s="16" t="s">
        <v>25</v>
      </c>
      <c r="AF221" s="17" t="s">
        <v>26</v>
      </c>
      <c r="AG221" s="17" t="s">
        <v>27</v>
      </c>
    </row>
    <row r="222" spans="1:43" ht="12.75">
      <c r="A222" s="27">
        <f aca="true" t="shared" si="92" ref="A222:A241">D$3</f>
        <v>0</v>
      </c>
      <c r="B222" s="56">
        <f aca="true" t="shared" si="93" ref="B222:B241">D$9</f>
        <v>0</v>
      </c>
      <c r="C222" s="57">
        <f aca="true" t="shared" si="94" ref="C222:C241">L$219</f>
        <v>0</v>
      </c>
      <c r="D222" s="5">
        <v>6</v>
      </c>
      <c r="E222" s="27">
        <f aca="true" t="shared" si="95" ref="E222:E241">H$220</f>
        <v>0</v>
      </c>
      <c r="F222" s="5">
        <f aca="true" t="shared" si="96" ref="F222:F241">C$21</f>
        <v>0</v>
      </c>
      <c r="G222" s="18"/>
      <c r="H222" s="19"/>
      <c r="I222" s="19"/>
      <c r="J222" s="19"/>
      <c r="K222" s="19"/>
      <c r="L222" s="19"/>
      <c r="M222" s="19"/>
      <c r="N222" s="20"/>
      <c r="O222" s="20"/>
      <c r="P222" s="19"/>
      <c r="Q222" s="19"/>
      <c r="R222" s="19"/>
      <c r="S222" s="19"/>
      <c r="T222" s="19"/>
      <c r="U222" s="21"/>
      <c r="V222" s="19"/>
      <c r="W222" s="19"/>
      <c r="X222" s="19"/>
      <c r="Y222" s="19"/>
      <c r="Z222" s="21"/>
      <c r="AA222" s="19"/>
      <c r="AB222" s="19"/>
      <c r="AC222" s="19"/>
      <c r="AD222" s="19"/>
      <c r="AE222" s="22">
        <f aca="true" t="shared" si="97" ref="AE222:AE241">IF(SUM(P222:AD222)=0,"",IF(SUM(U222:Y222,Z222:AD222)=0,((AL222/(SUM(P222:T222)-(AO222*0.5))))*100,IF(SUM(Z222:AD222)=0,(AM222/(SUM(P222:T222,U222:Y222)-(AP222*0.5))),(AN222/(SUM(P222:T222,U222:Y222,Z222:AD222)-(AQ222*0.5))))*100))</f>
      </c>
      <c r="AF222" s="23">
        <f aca="true" t="shared" si="98" ref="AF222:AF241">IF(AND(SUM(P222:T222)&lt;&gt;0,SUM(P222:T222)&lt;&gt;5,SUM(P222:T222)&lt;&gt;10,SUM(P222:T222)&lt;&gt;15,SUM(P222:T222)&lt;&gt;20),1,IF(AND(SUM(U222:Y222)&lt;&gt;0,SUM(U222:Y222)&lt;&gt;5,SUM(U222:Y222)&lt;&gt;10,SUM(U222:Y222)&lt;&gt;15,SUM(U222:Y222)&lt;&gt;20),2,IF(AND(SUM(Z222:AD222)&lt;&gt;0,SUM(Z222:AD222)&lt;&gt;5,SUM(Z222:AD222)&lt;&gt;10,SUM(Z222:AD222)&lt;&gt;15,SUM(Z222:AD222)&lt;&gt;20),3,"")))</f>
      </c>
      <c r="AG222" s="23">
        <f aca="true" t="shared" si="99" ref="AG222:AG241">IF(AND(SUM(P222:T222)&lt;&gt;0,SUM(U222:AD222)=0),1,IF(AND(SUM(U222:Y222)&lt;&gt;0,SUM(P222:T222,Z222:AD222)=0),1,IF(AND(SUM(Z222:AD222)&lt;&gt;0,SUM(P222:Y222)=0),1,"")))</f>
      </c>
      <c r="AH222" s="5">
        <f aca="true" t="shared" si="100" ref="AH222:AH241">IF(SUM(P222:AD222)=0,"",IF(SUM(U222:AD222)=0,SUM(P222:T222)-AO222*0.5,IF(SUM(Z222:AD222)=0,SUM(P222:Y222)-AP222*0.5,SUM(P222:AD222)-AQ222*0.5)))</f>
      </c>
      <c r="AI222" s="29">
        <f aca="true" t="shared" si="101" ref="AI222:AI241">IF(Q222=0,0,IF(P222&gt;0,0,1))</f>
        <v>0</v>
      </c>
      <c r="AJ222" s="29">
        <f aca="true" t="shared" si="102" ref="AJ222:AJ241">IF(V222=0,0,IF(U222&gt;0,0,1))</f>
        <v>0</v>
      </c>
      <c r="AK222" s="29">
        <f aca="true" t="shared" si="103" ref="AK222:AK241">IF(AA222=0,0,IF(Z222&gt;0,0,1))</f>
        <v>0</v>
      </c>
      <c r="AL222" s="29">
        <f aca="true" t="shared" si="104" ref="AL222:AL241">P222+(IF(P222&gt;0,0,IF(Q222&gt;0,1,0)))</f>
        <v>0</v>
      </c>
      <c r="AM222" s="29">
        <f aca="true" t="shared" si="105" ref="AM222:AM241">SUM(P222,U222)+(IF(SUM(AI222:AJ222)=0,0,IF(U222&gt;0,0,IF(P222&gt;0,AJ222,1))))</f>
        <v>0</v>
      </c>
      <c r="AN222" s="29">
        <f aca="true" t="shared" si="106" ref="AN222:AN241">SUM(Z222,U222,P222)+(IF(SUM(AI222:AK222)=0,0,IF(Z222&gt;0,0,IF(U222&gt;0,AK222,IF(P222&gt;0,MAX(AJ222:AK222),1)))))</f>
        <v>0</v>
      </c>
      <c r="AO222" s="29">
        <f aca="true" t="shared" si="107" ref="AO222:AO241">SUM(Q222:S222)-(AL222-P222)</f>
        <v>0</v>
      </c>
      <c r="AP222" s="29">
        <f aca="true" t="shared" si="108" ref="AP222:AP241">SUM(Q222:S222,V222:X222)-(AM222-SUM(U222,P222))</f>
        <v>0</v>
      </c>
      <c r="AQ222" s="29">
        <f aca="true" t="shared" si="109" ref="AQ222:AQ241">SUM(Q222:S222,V222:X222,AA222:AC222)-(AN222-SUM(Z222,U222,P222))</f>
        <v>0</v>
      </c>
    </row>
    <row r="223" spans="1:43" ht="12.75">
      <c r="A223" s="27">
        <f t="shared" si="92"/>
        <v>0</v>
      </c>
      <c r="B223" s="56">
        <f t="shared" si="93"/>
        <v>0</v>
      </c>
      <c r="C223" s="57">
        <f t="shared" si="94"/>
        <v>0</v>
      </c>
      <c r="D223" s="5">
        <v>6</v>
      </c>
      <c r="E223" s="27">
        <f t="shared" si="95"/>
        <v>0</v>
      </c>
      <c r="F223" s="5">
        <f t="shared" si="96"/>
        <v>0</v>
      </c>
      <c r="G223" s="18"/>
      <c r="H223" s="19"/>
      <c r="I223" s="19"/>
      <c r="J223" s="19"/>
      <c r="K223" s="19"/>
      <c r="L223" s="19"/>
      <c r="M223" s="19"/>
      <c r="N223" s="20"/>
      <c r="O223" s="20"/>
      <c r="P223" s="19"/>
      <c r="Q223" s="19"/>
      <c r="R223" s="19"/>
      <c r="S223" s="19"/>
      <c r="T223" s="19"/>
      <c r="U223" s="21"/>
      <c r="V223" s="19"/>
      <c r="W223" s="19"/>
      <c r="X223" s="19"/>
      <c r="Y223" s="19"/>
      <c r="Z223" s="21"/>
      <c r="AA223" s="19"/>
      <c r="AB223" s="19"/>
      <c r="AC223" s="19"/>
      <c r="AD223" s="19"/>
      <c r="AE223" s="22">
        <f t="shared" si="97"/>
      </c>
      <c r="AF223" s="23">
        <f t="shared" si="98"/>
      </c>
      <c r="AG223" s="23">
        <f t="shared" si="99"/>
      </c>
      <c r="AH223" s="5">
        <f t="shared" si="100"/>
      </c>
      <c r="AI223" s="29">
        <f t="shared" si="101"/>
        <v>0</v>
      </c>
      <c r="AJ223" s="29">
        <f t="shared" si="102"/>
        <v>0</v>
      </c>
      <c r="AK223" s="29">
        <f t="shared" si="103"/>
        <v>0</v>
      </c>
      <c r="AL223" s="29">
        <f t="shared" si="104"/>
        <v>0</v>
      </c>
      <c r="AM223" s="29">
        <f t="shared" si="105"/>
        <v>0</v>
      </c>
      <c r="AN223" s="29">
        <f t="shared" si="106"/>
        <v>0</v>
      </c>
      <c r="AO223" s="29">
        <f t="shared" si="107"/>
        <v>0</v>
      </c>
      <c r="AP223" s="29">
        <f t="shared" si="108"/>
        <v>0</v>
      </c>
      <c r="AQ223" s="29">
        <f t="shared" si="109"/>
        <v>0</v>
      </c>
    </row>
    <row r="224" spans="1:43" ht="12.75">
      <c r="A224" s="27">
        <f t="shared" si="92"/>
        <v>0</v>
      </c>
      <c r="B224" s="56">
        <f t="shared" si="93"/>
        <v>0</v>
      </c>
      <c r="C224" s="57">
        <f t="shared" si="94"/>
        <v>0</v>
      </c>
      <c r="D224" s="5">
        <v>6</v>
      </c>
      <c r="E224" s="27">
        <f t="shared" si="95"/>
        <v>0</v>
      </c>
      <c r="F224" s="5">
        <f t="shared" si="96"/>
        <v>0</v>
      </c>
      <c r="G224" s="18"/>
      <c r="H224" s="19"/>
      <c r="I224" s="19"/>
      <c r="J224" s="19"/>
      <c r="K224" s="19"/>
      <c r="L224" s="19"/>
      <c r="M224" s="19"/>
      <c r="N224" s="20"/>
      <c r="O224" s="20"/>
      <c r="P224" s="19"/>
      <c r="Q224" s="19"/>
      <c r="R224" s="19"/>
      <c r="S224" s="19"/>
      <c r="T224" s="19"/>
      <c r="U224" s="21"/>
      <c r="V224" s="19"/>
      <c r="W224" s="19"/>
      <c r="X224" s="19"/>
      <c r="Y224" s="19"/>
      <c r="Z224" s="21"/>
      <c r="AA224" s="19"/>
      <c r="AB224" s="19"/>
      <c r="AC224" s="19"/>
      <c r="AD224" s="19"/>
      <c r="AE224" s="22">
        <f t="shared" si="97"/>
      </c>
      <c r="AF224" s="23">
        <f t="shared" si="98"/>
      </c>
      <c r="AG224" s="23">
        <f t="shared" si="99"/>
      </c>
      <c r="AH224" s="5">
        <f t="shared" si="100"/>
      </c>
      <c r="AI224" s="29">
        <f t="shared" si="101"/>
        <v>0</v>
      </c>
      <c r="AJ224" s="29">
        <f t="shared" si="102"/>
        <v>0</v>
      </c>
      <c r="AK224" s="29">
        <f t="shared" si="103"/>
        <v>0</v>
      </c>
      <c r="AL224" s="29">
        <f t="shared" si="104"/>
        <v>0</v>
      </c>
      <c r="AM224" s="29">
        <f t="shared" si="105"/>
        <v>0</v>
      </c>
      <c r="AN224" s="29">
        <f t="shared" si="106"/>
        <v>0</v>
      </c>
      <c r="AO224" s="29">
        <f t="shared" si="107"/>
        <v>0</v>
      </c>
      <c r="AP224" s="29">
        <f t="shared" si="108"/>
        <v>0</v>
      </c>
      <c r="AQ224" s="29">
        <f t="shared" si="109"/>
        <v>0</v>
      </c>
    </row>
    <row r="225" spans="1:43" ht="12.75">
      <c r="A225" s="27">
        <f t="shared" si="92"/>
        <v>0</v>
      </c>
      <c r="B225" s="56">
        <f t="shared" si="93"/>
        <v>0</v>
      </c>
      <c r="C225" s="57">
        <f t="shared" si="94"/>
        <v>0</v>
      </c>
      <c r="D225" s="5">
        <v>6</v>
      </c>
      <c r="E225" s="27">
        <f t="shared" si="95"/>
        <v>0</v>
      </c>
      <c r="F225" s="5">
        <f t="shared" si="96"/>
        <v>0</v>
      </c>
      <c r="G225" s="18"/>
      <c r="H225" s="19"/>
      <c r="I225" s="19"/>
      <c r="J225" s="19"/>
      <c r="K225" s="19"/>
      <c r="L225" s="19"/>
      <c r="M225" s="19"/>
      <c r="N225" s="20"/>
      <c r="O225" s="20"/>
      <c r="P225" s="19"/>
      <c r="Q225" s="19"/>
      <c r="R225" s="19"/>
      <c r="S225" s="19"/>
      <c r="T225" s="19"/>
      <c r="U225" s="21"/>
      <c r="V225" s="19"/>
      <c r="W225" s="19"/>
      <c r="X225" s="19"/>
      <c r="Y225" s="19"/>
      <c r="Z225" s="21"/>
      <c r="AA225" s="19"/>
      <c r="AB225" s="19"/>
      <c r="AC225" s="19"/>
      <c r="AD225" s="19"/>
      <c r="AE225" s="22">
        <f t="shared" si="97"/>
      </c>
      <c r="AF225" s="23">
        <f t="shared" si="98"/>
      </c>
      <c r="AG225" s="23">
        <f t="shared" si="99"/>
      </c>
      <c r="AH225" s="5">
        <f t="shared" si="100"/>
      </c>
      <c r="AI225" s="29">
        <f t="shared" si="101"/>
        <v>0</v>
      </c>
      <c r="AJ225" s="29">
        <f t="shared" si="102"/>
        <v>0</v>
      </c>
      <c r="AK225" s="29">
        <f t="shared" si="103"/>
        <v>0</v>
      </c>
      <c r="AL225" s="29">
        <f t="shared" si="104"/>
        <v>0</v>
      </c>
      <c r="AM225" s="29">
        <f t="shared" si="105"/>
        <v>0</v>
      </c>
      <c r="AN225" s="29">
        <f t="shared" si="106"/>
        <v>0</v>
      </c>
      <c r="AO225" s="29">
        <f t="shared" si="107"/>
        <v>0</v>
      </c>
      <c r="AP225" s="29">
        <f t="shared" si="108"/>
        <v>0</v>
      </c>
      <c r="AQ225" s="29">
        <f t="shared" si="109"/>
        <v>0</v>
      </c>
    </row>
    <row r="226" spans="1:43" ht="12.75">
      <c r="A226" s="27">
        <f t="shared" si="92"/>
        <v>0</v>
      </c>
      <c r="B226" s="56">
        <f t="shared" si="93"/>
        <v>0</v>
      </c>
      <c r="C226" s="57">
        <f t="shared" si="94"/>
        <v>0</v>
      </c>
      <c r="D226" s="5">
        <v>6</v>
      </c>
      <c r="E226" s="27">
        <f t="shared" si="95"/>
        <v>0</v>
      </c>
      <c r="F226" s="5">
        <f t="shared" si="96"/>
        <v>0</v>
      </c>
      <c r="G226" s="18"/>
      <c r="H226" s="19"/>
      <c r="I226" s="19"/>
      <c r="J226" s="19"/>
      <c r="K226" s="19"/>
      <c r="L226" s="19"/>
      <c r="M226" s="19"/>
      <c r="N226" s="20"/>
      <c r="O226" s="20"/>
      <c r="P226" s="19"/>
      <c r="Q226" s="19"/>
      <c r="R226" s="19"/>
      <c r="S226" s="19"/>
      <c r="T226" s="19"/>
      <c r="U226" s="21"/>
      <c r="V226" s="19"/>
      <c r="W226" s="19"/>
      <c r="X226" s="19"/>
      <c r="Y226" s="19"/>
      <c r="Z226" s="21"/>
      <c r="AA226" s="19"/>
      <c r="AB226" s="19"/>
      <c r="AC226" s="19"/>
      <c r="AD226" s="19"/>
      <c r="AE226" s="22">
        <f t="shared" si="97"/>
      </c>
      <c r="AF226" s="23">
        <f t="shared" si="98"/>
      </c>
      <c r="AG226" s="23">
        <f t="shared" si="99"/>
      </c>
      <c r="AH226" s="5">
        <f t="shared" si="100"/>
      </c>
      <c r="AI226" s="29">
        <f t="shared" si="101"/>
        <v>0</v>
      </c>
      <c r="AJ226" s="29">
        <f t="shared" si="102"/>
        <v>0</v>
      </c>
      <c r="AK226" s="29">
        <f t="shared" si="103"/>
        <v>0</v>
      </c>
      <c r="AL226" s="29">
        <f t="shared" si="104"/>
        <v>0</v>
      </c>
      <c r="AM226" s="29">
        <f t="shared" si="105"/>
        <v>0</v>
      </c>
      <c r="AN226" s="29">
        <f t="shared" si="106"/>
        <v>0</v>
      </c>
      <c r="AO226" s="29">
        <f t="shared" si="107"/>
        <v>0</v>
      </c>
      <c r="AP226" s="29">
        <f t="shared" si="108"/>
        <v>0</v>
      </c>
      <c r="AQ226" s="29">
        <f t="shared" si="109"/>
        <v>0</v>
      </c>
    </row>
    <row r="227" spans="1:43" ht="12.75">
      <c r="A227" s="27">
        <f t="shared" si="92"/>
        <v>0</v>
      </c>
      <c r="B227" s="56">
        <f t="shared" si="93"/>
        <v>0</v>
      </c>
      <c r="C227" s="57">
        <f t="shared" si="94"/>
        <v>0</v>
      </c>
      <c r="D227" s="5">
        <v>6</v>
      </c>
      <c r="E227" s="27">
        <f t="shared" si="95"/>
        <v>0</v>
      </c>
      <c r="F227" s="5">
        <f t="shared" si="96"/>
        <v>0</v>
      </c>
      <c r="G227" s="18"/>
      <c r="H227" s="19"/>
      <c r="I227" s="19"/>
      <c r="J227" s="19"/>
      <c r="K227" s="19"/>
      <c r="L227" s="19"/>
      <c r="M227" s="19"/>
      <c r="N227" s="20"/>
      <c r="O227" s="20"/>
      <c r="P227" s="19"/>
      <c r="Q227" s="19"/>
      <c r="R227" s="19"/>
      <c r="S227" s="19"/>
      <c r="T227" s="19"/>
      <c r="U227" s="21"/>
      <c r="V227" s="19"/>
      <c r="W227" s="19"/>
      <c r="X227" s="19"/>
      <c r="Y227" s="19"/>
      <c r="Z227" s="21"/>
      <c r="AA227" s="19"/>
      <c r="AB227" s="19"/>
      <c r="AC227" s="19"/>
      <c r="AD227" s="19"/>
      <c r="AE227" s="22">
        <f t="shared" si="97"/>
      </c>
      <c r="AF227" s="23">
        <f t="shared" si="98"/>
      </c>
      <c r="AG227" s="23">
        <f t="shared" si="99"/>
      </c>
      <c r="AH227" s="5">
        <f t="shared" si="100"/>
      </c>
      <c r="AI227" s="29">
        <f t="shared" si="101"/>
        <v>0</v>
      </c>
      <c r="AJ227" s="29">
        <f t="shared" si="102"/>
        <v>0</v>
      </c>
      <c r="AK227" s="29">
        <f t="shared" si="103"/>
        <v>0</v>
      </c>
      <c r="AL227" s="29">
        <f t="shared" si="104"/>
        <v>0</v>
      </c>
      <c r="AM227" s="29">
        <f t="shared" si="105"/>
        <v>0</v>
      </c>
      <c r="AN227" s="29">
        <f t="shared" si="106"/>
        <v>0</v>
      </c>
      <c r="AO227" s="29">
        <f t="shared" si="107"/>
        <v>0</v>
      </c>
      <c r="AP227" s="29">
        <f t="shared" si="108"/>
        <v>0</v>
      </c>
      <c r="AQ227" s="29">
        <f t="shared" si="109"/>
        <v>0</v>
      </c>
    </row>
    <row r="228" spans="1:43" ht="12.75">
      <c r="A228" s="27">
        <f t="shared" si="92"/>
        <v>0</v>
      </c>
      <c r="B228" s="56">
        <f t="shared" si="93"/>
        <v>0</v>
      </c>
      <c r="C228" s="57">
        <f t="shared" si="94"/>
        <v>0</v>
      </c>
      <c r="D228" s="5">
        <v>6</v>
      </c>
      <c r="E228" s="27">
        <f t="shared" si="95"/>
        <v>0</v>
      </c>
      <c r="F228" s="5">
        <f t="shared" si="96"/>
        <v>0</v>
      </c>
      <c r="G228" s="18"/>
      <c r="H228" s="19"/>
      <c r="I228" s="19"/>
      <c r="J228" s="19"/>
      <c r="K228" s="19"/>
      <c r="L228" s="19"/>
      <c r="M228" s="19"/>
      <c r="N228" s="20"/>
      <c r="O228" s="20"/>
      <c r="P228" s="19"/>
      <c r="Q228" s="19"/>
      <c r="R228" s="19"/>
      <c r="S228" s="19"/>
      <c r="T228" s="19"/>
      <c r="U228" s="21"/>
      <c r="V228" s="19"/>
      <c r="W228" s="19"/>
      <c r="X228" s="19"/>
      <c r="Y228" s="19"/>
      <c r="Z228" s="21"/>
      <c r="AA228" s="19"/>
      <c r="AB228" s="19"/>
      <c r="AC228" s="19"/>
      <c r="AD228" s="19"/>
      <c r="AE228" s="22">
        <f t="shared" si="97"/>
      </c>
      <c r="AF228" s="23">
        <f t="shared" si="98"/>
      </c>
      <c r="AG228" s="23">
        <f t="shared" si="99"/>
      </c>
      <c r="AH228" s="5">
        <f t="shared" si="100"/>
      </c>
      <c r="AI228" s="29">
        <f t="shared" si="101"/>
        <v>0</v>
      </c>
      <c r="AJ228" s="29">
        <f t="shared" si="102"/>
        <v>0</v>
      </c>
      <c r="AK228" s="29">
        <f t="shared" si="103"/>
        <v>0</v>
      </c>
      <c r="AL228" s="29">
        <f t="shared" si="104"/>
        <v>0</v>
      </c>
      <c r="AM228" s="29">
        <f t="shared" si="105"/>
        <v>0</v>
      </c>
      <c r="AN228" s="29">
        <f t="shared" si="106"/>
        <v>0</v>
      </c>
      <c r="AO228" s="29">
        <f t="shared" si="107"/>
        <v>0</v>
      </c>
      <c r="AP228" s="29">
        <f t="shared" si="108"/>
        <v>0</v>
      </c>
      <c r="AQ228" s="29">
        <f t="shared" si="109"/>
        <v>0</v>
      </c>
    </row>
    <row r="229" spans="1:43" ht="12.75">
      <c r="A229" s="27">
        <f t="shared" si="92"/>
        <v>0</v>
      </c>
      <c r="B229" s="56">
        <f t="shared" si="93"/>
        <v>0</v>
      </c>
      <c r="C229" s="57">
        <f t="shared" si="94"/>
        <v>0</v>
      </c>
      <c r="D229" s="5">
        <v>6</v>
      </c>
      <c r="E229" s="27">
        <f t="shared" si="95"/>
        <v>0</v>
      </c>
      <c r="F229" s="5">
        <f t="shared" si="96"/>
        <v>0</v>
      </c>
      <c r="G229" s="18"/>
      <c r="H229" s="19"/>
      <c r="I229" s="19"/>
      <c r="J229" s="19"/>
      <c r="K229" s="19"/>
      <c r="L229" s="19"/>
      <c r="M229" s="19"/>
      <c r="N229" s="20"/>
      <c r="O229" s="20"/>
      <c r="P229" s="19"/>
      <c r="Q229" s="19"/>
      <c r="R229" s="19"/>
      <c r="S229" s="19"/>
      <c r="T229" s="19"/>
      <c r="U229" s="21"/>
      <c r="V229" s="19"/>
      <c r="W229" s="19"/>
      <c r="X229" s="19"/>
      <c r="Y229" s="19"/>
      <c r="Z229" s="21"/>
      <c r="AA229" s="19"/>
      <c r="AB229" s="19"/>
      <c r="AC229" s="19"/>
      <c r="AD229" s="19"/>
      <c r="AE229" s="22">
        <f t="shared" si="97"/>
      </c>
      <c r="AF229" s="23">
        <f t="shared" si="98"/>
      </c>
      <c r="AG229" s="23">
        <f t="shared" si="99"/>
      </c>
      <c r="AH229" s="5">
        <f t="shared" si="100"/>
      </c>
      <c r="AI229" s="29">
        <f t="shared" si="101"/>
        <v>0</v>
      </c>
      <c r="AJ229" s="29">
        <f t="shared" si="102"/>
        <v>0</v>
      </c>
      <c r="AK229" s="29">
        <f t="shared" si="103"/>
        <v>0</v>
      </c>
      <c r="AL229" s="29">
        <f t="shared" si="104"/>
        <v>0</v>
      </c>
      <c r="AM229" s="29">
        <f t="shared" si="105"/>
        <v>0</v>
      </c>
      <c r="AN229" s="29">
        <f t="shared" si="106"/>
        <v>0</v>
      </c>
      <c r="AO229" s="29">
        <f t="shared" si="107"/>
        <v>0</v>
      </c>
      <c r="AP229" s="29">
        <f t="shared" si="108"/>
        <v>0</v>
      </c>
      <c r="AQ229" s="29">
        <f t="shared" si="109"/>
        <v>0</v>
      </c>
    </row>
    <row r="230" spans="1:43" ht="12.75">
      <c r="A230" s="27">
        <f t="shared" si="92"/>
        <v>0</v>
      </c>
      <c r="B230" s="56">
        <f t="shared" si="93"/>
        <v>0</v>
      </c>
      <c r="C230" s="57">
        <f t="shared" si="94"/>
        <v>0</v>
      </c>
      <c r="D230" s="5">
        <v>6</v>
      </c>
      <c r="E230" s="27">
        <f t="shared" si="95"/>
        <v>0</v>
      </c>
      <c r="F230" s="5">
        <f t="shared" si="96"/>
        <v>0</v>
      </c>
      <c r="G230" s="18"/>
      <c r="H230" s="19"/>
      <c r="I230" s="19"/>
      <c r="J230" s="19"/>
      <c r="K230" s="19"/>
      <c r="L230" s="19"/>
      <c r="M230" s="19"/>
      <c r="N230" s="20"/>
      <c r="O230" s="20"/>
      <c r="P230" s="19"/>
      <c r="Q230" s="19"/>
      <c r="R230" s="19"/>
      <c r="S230" s="19"/>
      <c r="T230" s="19"/>
      <c r="U230" s="21"/>
      <c r="V230" s="19"/>
      <c r="W230" s="19"/>
      <c r="X230" s="19"/>
      <c r="Y230" s="19"/>
      <c r="Z230" s="21"/>
      <c r="AA230" s="19"/>
      <c r="AB230" s="19"/>
      <c r="AC230" s="19"/>
      <c r="AD230" s="19"/>
      <c r="AE230" s="22">
        <f t="shared" si="97"/>
      </c>
      <c r="AF230" s="23">
        <f t="shared" si="98"/>
      </c>
      <c r="AG230" s="23">
        <f t="shared" si="99"/>
      </c>
      <c r="AH230" s="5">
        <f t="shared" si="100"/>
      </c>
      <c r="AI230" s="29">
        <f t="shared" si="101"/>
        <v>0</v>
      </c>
      <c r="AJ230" s="29">
        <f t="shared" si="102"/>
        <v>0</v>
      </c>
      <c r="AK230" s="29">
        <f t="shared" si="103"/>
        <v>0</v>
      </c>
      <c r="AL230" s="29">
        <f t="shared" si="104"/>
        <v>0</v>
      </c>
      <c r="AM230" s="29">
        <f t="shared" si="105"/>
        <v>0</v>
      </c>
      <c r="AN230" s="29">
        <f t="shared" si="106"/>
        <v>0</v>
      </c>
      <c r="AO230" s="29">
        <f t="shared" si="107"/>
        <v>0</v>
      </c>
      <c r="AP230" s="29">
        <f t="shared" si="108"/>
        <v>0</v>
      </c>
      <c r="AQ230" s="29">
        <f t="shared" si="109"/>
        <v>0</v>
      </c>
    </row>
    <row r="231" spans="1:43" ht="12.75">
      <c r="A231" s="27">
        <f t="shared" si="92"/>
        <v>0</v>
      </c>
      <c r="B231" s="56">
        <f t="shared" si="93"/>
        <v>0</v>
      </c>
      <c r="C231" s="57">
        <f t="shared" si="94"/>
        <v>0</v>
      </c>
      <c r="D231" s="5">
        <v>6</v>
      </c>
      <c r="E231" s="27">
        <f t="shared" si="95"/>
        <v>0</v>
      </c>
      <c r="F231" s="5">
        <f t="shared" si="96"/>
        <v>0</v>
      </c>
      <c r="G231" s="18"/>
      <c r="H231" s="19"/>
      <c r="I231" s="19"/>
      <c r="J231" s="19"/>
      <c r="K231" s="19"/>
      <c r="L231" s="19"/>
      <c r="M231" s="19"/>
      <c r="N231" s="20"/>
      <c r="O231" s="20"/>
      <c r="P231" s="19"/>
      <c r="Q231" s="19"/>
      <c r="R231" s="19"/>
      <c r="S231" s="19"/>
      <c r="T231" s="19"/>
      <c r="U231" s="21"/>
      <c r="V231" s="19"/>
      <c r="W231" s="19"/>
      <c r="X231" s="19"/>
      <c r="Y231" s="19"/>
      <c r="Z231" s="21"/>
      <c r="AA231" s="19"/>
      <c r="AB231" s="19"/>
      <c r="AC231" s="19"/>
      <c r="AD231" s="19"/>
      <c r="AE231" s="22">
        <f t="shared" si="97"/>
      </c>
      <c r="AF231" s="23">
        <f t="shared" si="98"/>
      </c>
      <c r="AG231" s="23">
        <f t="shared" si="99"/>
      </c>
      <c r="AH231" s="5">
        <f t="shared" si="100"/>
      </c>
      <c r="AI231" s="29">
        <f t="shared" si="101"/>
        <v>0</v>
      </c>
      <c r="AJ231" s="29">
        <f t="shared" si="102"/>
        <v>0</v>
      </c>
      <c r="AK231" s="29">
        <f t="shared" si="103"/>
        <v>0</v>
      </c>
      <c r="AL231" s="29">
        <f t="shared" si="104"/>
        <v>0</v>
      </c>
      <c r="AM231" s="29">
        <f t="shared" si="105"/>
        <v>0</v>
      </c>
      <c r="AN231" s="29">
        <f t="shared" si="106"/>
        <v>0</v>
      </c>
      <c r="AO231" s="29">
        <f t="shared" si="107"/>
        <v>0</v>
      </c>
      <c r="AP231" s="29">
        <f t="shared" si="108"/>
        <v>0</v>
      </c>
      <c r="AQ231" s="29">
        <f t="shared" si="109"/>
        <v>0</v>
      </c>
    </row>
    <row r="232" spans="1:43" ht="12.75">
      <c r="A232" s="27">
        <f t="shared" si="92"/>
        <v>0</v>
      </c>
      <c r="B232" s="56">
        <f t="shared" si="93"/>
        <v>0</v>
      </c>
      <c r="C232" s="57">
        <f t="shared" si="94"/>
        <v>0</v>
      </c>
      <c r="D232" s="5">
        <v>6</v>
      </c>
      <c r="E232" s="27">
        <f t="shared" si="95"/>
        <v>0</v>
      </c>
      <c r="F232" s="5">
        <f t="shared" si="96"/>
        <v>0</v>
      </c>
      <c r="G232" s="18"/>
      <c r="H232" s="19"/>
      <c r="I232" s="19"/>
      <c r="J232" s="19"/>
      <c r="K232" s="19"/>
      <c r="L232" s="19"/>
      <c r="M232" s="19"/>
      <c r="N232" s="20"/>
      <c r="O232" s="20"/>
      <c r="P232" s="19"/>
      <c r="Q232" s="19"/>
      <c r="R232" s="19"/>
      <c r="S232" s="19"/>
      <c r="T232" s="19"/>
      <c r="U232" s="21"/>
      <c r="V232" s="19"/>
      <c r="W232" s="19"/>
      <c r="X232" s="19"/>
      <c r="Y232" s="19"/>
      <c r="Z232" s="21"/>
      <c r="AA232" s="19"/>
      <c r="AB232" s="19"/>
      <c r="AC232" s="19"/>
      <c r="AD232" s="19"/>
      <c r="AE232" s="22">
        <f t="shared" si="97"/>
      </c>
      <c r="AF232" s="23">
        <f t="shared" si="98"/>
      </c>
      <c r="AG232" s="23">
        <f t="shared" si="99"/>
      </c>
      <c r="AH232" s="5">
        <f t="shared" si="100"/>
      </c>
      <c r="AI232" s="29">
        <f t="shared" si="101"/>
        <v>0</v>
      </c>
      <c r="AJ232" s="29">
        <f t="shared" si="102"/>
        <v>0</v>
      </c>
      <c r="AK232" s="29">
        <f t="shared" si="103"/>
        <v>0</v>
      </c>
      <c r="AL232" s="29">
        <f t="shared" si="104"/>
        <v>0</v>
      </c>
      <c r="AM232" s="29">
        <f t="shared" si="105"/>
        <v>0</v>
      </c>
      <c r="AN232" s="29">
        <f t="shared" si="106"/>
        <v>0</v>
      </c>
      <c r="AO232" s="29">
        <f t="shared" si="107"/>
        <v>0</v>
      </c>
      <c r="AP232" s="29">
        <f t="shared" si="108"/>
        <v>0</v>
      </c>
      <c r="AQ232" s="29">
        <f t="shared" si="109"/>
        <v>0</v>
      </c>
    </row>
    <row r="233" spans="1:43" ht="12.75">
      <c r="A233" s="27">
        <f t="shared" si="92"/>
        <v>0</v>
      </c>
      <c r="B233" s="56">
        <f t="shared" si="93"/>
        <v>0</v>
      </c>
      <c r="C233" s="57">
        <f t="shared" si="94"/>
        <v>0</v>
      </c>
      <c r="D233" s="5">
        <v>6</v>
      </c>
      <c r="E233" s="27">
        <f t="shared" si="95"/>
        <v>0</v>
      </c>
      <c r="F233" s="5">
        <f t="shared" si="96"/>
        <v>0</v>
      </c>
      <c r="G233" s="18"/>
      <c r="H233" s="19"/>
      <c r="I233" s="19"/>
      <c r="J233" s="19"/>
      <c r="K233" s="19"/>
      <c r="L233" s="19"/>
      <c r="M233" s="19"/>
      <c r="N233" s="20"/>
      <c r="O233" s="20"/>
      <c r="P233" s="19"/>
      <c r="Q233" s="19"/>
      <c r="R233" s="19"/>
      <c r="S233" s="19"/>
      <c r="T233" s="19"/>
      <c r="U233" s="21"/>
      <c r="V233" s="19"/>
      <c r="W233" s="19"/>
      <c r="X233" s="19"/>
      <c r="Y233" s="19"/>
      <c r="Z233" s="21"/>
      <c r="AA233" s="19"/>
      <c r="AB233" s="19"/>
      <c r="AC233" s="19"/>
      <c r="AD233" s="19"/>
      <c r="AE233" s="22">
        <f t="shared" si="97"/>
      </c>
      <c r="AF233" s="23">
        <f t="shared" si="98"/>
      </c>
      <c r="AG233" s="23">
        <f t="shared" si="99"/>
      </c>
      <c r="AH233" s="5">
        <f t="shared" si="100"/>
      </c>
      <c r="AI233" s="29">
        <f t="shared" si="101"/>
        <v>0</v>
      </c>
      <c r="AJ233" s="29">
        <f t="shared" si="102"/>
        <v>0</v>
      </c>
      <c r="AK233" s="29">
        <f t="shared" si="103"/>
        <v>0</v>
      </c>
      <c r="AL233" s="29">
        <f t="shared" si="104"/>
        <v>0</v>
      </c>
      <c r="AM233" s="29">
        <f t="shared" si="105"/>
        <v>0</v>
      </c>
      <c r="AN233" s="29">
        <f t="shared" si="106"/>
        <v>0</v>
      </c>
      <c r="AO233" s="29">
        <f t="shared" si="107"/>
        <v>0</v>
      </c>
      <c r="AP233" s="29">
        <f t="shared" si="108"/>
        <v>0</v>
      </c>
      <c r="AQ233" s="29">
        <f t="shared" si="109"/>
        <v>0</v>
      </c>
    </row>
    <row r="234" spans="1:43" ht="12.75">
      <c r="A234" s="27">
        <f t="shared" si="92"/>
        <v>0</v>
      </c>
      <c r="B234" s="56">
        <f t="shared" si="93"/>
        <v>0</v>
      </c>
      <c r="C234" s="57">
        <f t="shared" si="94"/>
        <v>0</v>
      </c>
      <c r="D234" s="5">
        <v>6</v>
      </c>
      <c r="E234" s="27">
        <f t="shared" si="95"/>
        <v>0</v>
      </c>
      <c r="F234" s="5">
        <f t="shared" si="96"/>
        <v>0</v>
      </c>
      <c r="G234" s="18"/>
      <c r="H234" s="19"/>
      <c r="I234" s="19"/>
      <c r="J234" s="19"/>
      <c r="K234" s="19"/>
      <c r="L234" s="19"/>
      <c r="M234" s="19"/>
      <c r="N234" s="20"/>
      <c r="O234" s="20"/>
      <c r="P234" s="19"/>
      <c r="Q234" s="19"/>
      <c r="R234" s="19"/>
      <c r="S234" s="19"/>
      <c r="T234" s="19"/>
      <c r="U234" s="21"/>
      <c r="V234" s="19"/>
      <c r="W234" s="19"/>
      <c r="X234" s="19"/>
      <c r="Y234" s="19"/>
      <c r="Z234" s="21"/>
      <c r="AA234" s="19"/>
      <c r="AB234" s="19"/>
      <c r="AC234" s="19"/>
      <c r="AD234" s="19"/>
      <c r="AE234" s="22">
        <f t="shared" si="97"/>
      </c>
      <c r="AF234" s="23">
        <f t="shared" si="98"/>
      </c>
      <c r="AG234" s="23">
        <f t="shared" si="99"/>
      </c>
      <c r="AH234" s="5">
        <f t="shared" si="100"/>
      </c>
      <c r="AI234" s="29">
        <f t="shared" si="101"/>
        <v>0</v>
      </c>
      <c r="AJ234" s="29">
        <f t="shared" si="102"/>
        <v>0</v>
      </c>
      <c r="AK234" s="29">
        <f t="shared" si="103"/>
        <v>0</v>
      </c>
      <c r="AL234" s="29">
        <f t="shared" si="104"/>
        <v>0</v>
      </c>
      <c r="AM234" s="29">
        <f t="shared" si="105"/>
        <v>0</v>
      </c>
      <c r="AN234" s="29">
        <f t="shared" si="106"/>
        <v>0</v>
      </c>
      <c r="AO234" s="29">
        <f t="shared" si="107"/>
        <v>0</v>
      </c>
      <c r="AP234" s="29">
        <f t="shared" si="108"/>
        <v>0</v>
      </c>
      <c r="AQ234" s="29">
        <f t="shared" si="109"/>
        <v>0</v>
      </c>
    </row>
    <row r="235" spans="1:43" ht="12.75">
      <c r="A235" s="27">
        <f t="shared" si="92"/>
        <v>0</v>
      </c>
      <c r="B235" s="56">
        <f t="shared" si="93"/>
        <v>0</v>
      </c>
      <c r="C235" s="57">
        <f t="shared" si="94"/>
        <v>0</v>
      </c>
      <c r="D235" s="5">
        <v>6</v>
      </c>
      <c r="E235" s="27">
        <f t="shared" si="95"/>
        <v>0</v>
      </c>
      <c r="F235" s="5">
        <f t="shared" si="96"/>
        <v>0</v>
      </c>
      <c r="G235" s="18"/>
      <c r="H235" s="19"/>
      <c r="I235" s="19"/>
      <c r="J235" s="19"/>
      <c r="K235" s="19"/>
      <c r="L235" s="19"/>
      <c r="M235" s="19"/>
      <c r="N235" s="20"/>
      <c r="O235" s="20"/>
      <c r="P235" s="19"/>
      <c r="Q235" s="19"/>
      <c r="R235" s="19"/>
      <c r="S235" s="19"/>
      <c r="T235" s="19"/>
      <c r="U235" s="21"/>
      <c r="V235" s="19"/>
      <c r="W235" s="19"/>
      <c r="X235" s="19"/>
      <c r="Y235" s="19"/>
      <c r="Z235" s="21"/>
      <c r="AA235" s="19"/>
      <c r="AB235" s="19"/>
      <c r="AC235" s="19"/>
      <c r="AD235" s="19"/>
      <c r="AE235" s="22">
        <f t="shared" si="97"/>
      </c>
      <c r="AF235" s="23">
        <f t="shared" si="98"/>
      </c>
      <c r="AG235" s="23">
        <f t="shared" si="99"/>
      </c>
      <c r="AH235" s="5">
        <f t="shared" si="100"/>
      </c>
      <c r="AI235" s="29">
        <f t="shared" si="101"/>
        <v>0</v>
      </c>
      <c r="AJ235" s="29">
        <f t="shared" si="102"/>
        <v>0</v>
      </c>
      <c r="AK235" s="29">
        <f t="shared" si="103"/>
        <v>0</v>
      </c>
      <c r="AL235" s="29">
        <f t="shared" si="104"/>
        <v>0</v>
      </c>
      <c r="AM235" s="29">
        <f t="shared" si="105"/>
        <v>0</v>
      </c>
      <c r="AN235" s="29">
        <f t="shared" si="106"/>
        <v>0</v>
      </c>
      <c r="AO235" s="29">
        <f t="shared" si="107"/>
        <v>0</v>
      </c>
      <c r="AP235" s="29">
        <f t="shared" si="108"/>
        <v>0</v>
      </c>
      <c r="AQ235" s="29">
        <f t="shared" si="109"/>
        <v>0</v>
      </c>
    </row>
    <row r="236" spans="1:43" ht="12.75">
      <c r="A236" s="27">
        <f t="shared" si="92"/>
        <v>0</v>
      </c>
      <c r="B236" s="56">
        <f t="shared" si="93"/>
        <v>0</v>
      </c>
      <c r="C236" s="57">
        <f t="shared" si="94"/>
        <v>0</v>
      </c>
      <c r="D236" s="5">
        <v>6</v>
      </c>
      <c r="E236" s="27">
        <f t="shared" si="95"/>
        <v>0</v>
      </c>
      <c r="F236" s="5">
        <f t="shared" si="96"/>
        <v>0</v>
      </c>
      <c r="G236" s="18"/>
      <c r="H236" s="19"/>
      <c r="I236" s="19"/>
      <c r="J236" s="19"/>
      <c r="K236" s="19"/>
      <c r="L236" s="19"/>
      <c r="M236" s="19"/>
      <c r="N236" s="20"/>
      <c r="O236" s="20"/>
      <c r="P236" s="19"/>
      <c r="Q236" s="19"/>
      <c r="R236" s="19"/>
      <c r="S236" s="19"/>
      <c r="T236" s="19"/>
      <c r="U236" s="21"/>
      <c r="V236" s="19"/>
      <c r="W236" s="19"/>
      <c r="X236" s="19"/>
      <c r="Y236" s="19"/>
      <c r="Z236" s="21"/>
      <c r="AA236" s="19"/>
      <c r="AB236" s="19"/>
      <c r="AC236" s="19"/>
      <c r="AD236" s="19"/>
      <c r="AE236" s="22">
        <f t="shared" si="97"/>
      </c>
      <c r="AF236" s="23">
        <f t="shared" si="98"/>
      </c>
      <c r="AG236" s="23">
        <f t="shared" si="99"/>
      </c>
      <c r="AH236" s="5">
        <f t="shared" si="100"/>
      </c>
      <c r="AI236" s="29">
        <f t="shared" si="101"/>
        <v>0</v>
      </c>
      <c r="AJ236" s="29">
        <f t="shared" si="102"/>
        <v>0</v>
      </c>
      <c r="AK236" s="29">
        <f t="shared" si="103"/>
        <v>0</v>
      </c>
      <c r="AL236" s="29">
        <f t="shared" si="104"/>
        <v>0</v>
      </c>
      <c r="AM236" s="29">
        <f t="shared" si="105"/>
        <v>0</v>
      </c>
      <c r="AN236" s="29">
        <f t="shared" si="106"/>
        <v>0</v>
      </c>
      <c r="AO236" s="29">
        <f t="shared" si="107"/>
        <v>0</v>
      </c>
      <c r="AP236" s="29">
        <f t="shared" si="108"/>
        <v>0</v>
      </c>
      <c r="AQ236" s="29">
        <f t="shared" si="109"/>
        <v>0</v>
      </c>
    </row>
    <row r="237" spans="1:43" ht="12.75">
      <c r="A237" s="27">
        <f t="shared" si="92"/>
        <v>0</v>
      </c>
      <c r="B237" s="56">
        <f t="shared" si="93"/>
        <v>0</v>
      </c>
      <c r="C237" s="57">
        <f t="shared" si="94"/>
        <v>0</v>
      </c>
      <c r="D237" s="5">
        <v>6</v>
      </c>
      <c r="E237" s="27">
        <f t="shared" si="95"/>
        <v>0</v>
      </c>
      <c r="F237" s="5">
        <f t="shared" si="96"/>
        <v>0</v>
      </c>
      <c r="G237" s="18"/>
      <c r="H237" s="19"/>
      <c r="I237" s="19"/>
      <c r="J237" s="19"/>
      <c r="K237" s="19"/>
      <c r="L237" s="19"/>
      <c r="M237" s="19"/>
      <c r="N237" s="20"/>
      <c r="O237" s="20"/>
      <c r="P237" s="19"/>
      <c r="Q237" s="19"/>
      <c r="R237" s="19"/>
      <c r="S237" s="19"/>
      <c r="T237" s="19"/>
      <c r="U237" s="21"/>
      <c r="V237" s="19"/>
      <c r="W237" s="19"/>
      <c r="X237" s="19"/>
      <c r="Y237" s="19"/>
      <c r="Z237" s="21"/>
      <c r="AA237" s="19"/>
      <c r="AB237" s="19"/>
      <c r="AC237" s="19"/>
      <c r="AD237" s="19"/>
      <c r="AE237" s="22">
        <f t="shared" si="97"/>
      </c>
      <c r="AF237" s="23">
        <f t="shared" si="98"/>
      </c>
      <c r="AG237" s="23">
        <f t="shared" si="99"/>
      </c>
      <c r="AH237" s="5">
        <f t="shared" si="100"/>
      </c>
      <c r="AI237" s="29">
        <f t="shared" si="101"/>
        <v>0</v>
      </c>
      <c r="AJ237" s="29">
        <f t="shared" si="102"/>
        <v>0</v>
      </c>
      <c r="AK237" s="29">
        <f t="shared" si="103"/>
        <v>0</v>
      </c>
      <c r="AL237" s="29">
        <f t="shared" si="104"/>
        <v>0</v>
      </c>
      <c r="AM237" s="29">
        <f t="shared" si="105"/>
        <v>0</v>
      </c>
      <c r="AN237" s="29">
        <f t="shared" si="106"/>
        <v>0</v>
      </c>
      <c r="AO237" s="29">
        <f t="shared" si="107"/>
        <v>0</v>
      </c>
      <c r="AP237" s="29">
        <f t="shared" si="108"/>
        <v>0</v>
      </c>
      <c r="AQ237" s="29">
        <f t="shared" si="109"/>
        <v>0</v>
      </c>
    </row>
    <row r="238" spans="1:43" ht="12.75">
      <c r="A238" s="27">
        <f t="shared" si="92"/>
        <v>0</v>
      </c>
      <c r="B238" s="56">
        <f t="shared" si="93"/>
        <v>0</v>
      </c>
      <c r="C238" s="57">
        <f t="shared" si="94"/>
        <v>0</v>
      </c>
      <c r="D238" s="5">
        <v>6</v>
      </c>
      <c r="E238" s="27">
        <f t="shared" si="95"/>
        <v>0</v>
      </c>
      <c r="F238" s="5">
        <f t="shared" si="96"/>
        <v>0</v>
      </c>
      <c r="G238" s="18"/>
      <c r="H238" s="19"/>
      <c r="I238" s="19"/>
      <c r="J238" s="19"/>
      <c r="K238" s="19"/>
      <c r="L238" s="19"/>
      <c r="M238" s="19"/>
      <c r="N238" s="20"/>
      <c r="O238" s="20"/>
      <c r="P238" s="19"/>
      <c r="Q238" s="19"/>
      <c r="R238" s="19"/>
      <c r="S238" s="19"/>
      <c r="T238" s="19"/>
      <c r="U238" s="21"/>
      <c r="V238" s="19"/>
      <c r="W238" s="19"/>
      <c r="X238" s="19"/>
      <c r="Y238" s="19"/>
      <c r="Z238" s="21"/>
      <c r="AA238" s="19"/>
      <c r="AB238" s="19"/>
      <c r="AC238" s="19"/>
      <c r="AD238" s="19"/>
      <c r="AE238" s="22">
        <f t="shared" si="97"/>
      </c>
      <c r="AF238" s="23">
        <f t="shared" si="98"/>
      </c>
      <c r="AG238" s="23">
        <f t="shared" si="99"/>
      </c>
      <c r="AH238" s="5">
        <f t="shared" si="100"/>
      </c>
      <c r="AI238" s="29">
        <f t="shared" si="101"/>
        <v>0</v>
      </c>
      <c r="AJ238" s="29">
        <f t="shared" si="102"/>
        <v>0</v>
      </c>
      <c r="AK238" s="29">
        <f t="shared" si="103"/>
        <v>0</v>
      </c>
      <c r="AL238" s="29">
        <f t="shared" si="104"/>
        <v>0</v>
      </c>
      <c r="AM238" s="29">
        <f t="shared" si="105"/>
        <v>0</v>
      </c>
      <c r="AN238" s="29">
        <f t="shared" si="106"/>
        <v>0</v>
      </c>
      <c r="AO238" s="29">
        <f t="shared" si="107"/>
        <v>0</v>
      </c>
      <c r="AP238" s="29">
        <f t="shared" si="108"/>
        <v>0</v>
      </c>
      <c r="AQ238" s="29">
        <f t="shared" si="109"/>
        <v>0</v>
      </c>
    </row>
    <row r="239" spans="1:43" ht="12.75">
      <c r="A239" s="27">
        <f t="shared" si="92"/>
        <v>0</v>
      </c>
      <c r="B239" s="56">
        <f t="shared" si="93"/>
        <v>0</v>
      </c>
      <c r="C239" s="57">
        <f t="shared" si="94"/>
        <v>0</v>
      </c>
      <c r="D239" s="5">
        <v>6</v>
      </c>
      <c r="E239" s="27">
        <f t="shared" si="95"/>
        <v>0</v>
      </c>
      <c r="F239" s="5">
        <f t="shared" si="96"/>
        <v>0</v>
      </c>
      <c r="G239" s="18"/>
      <c r="H239" s="19"/>
      <c r="I239" s="19"/>
      <c r="J239" s="19"/>
      <c r="K239" s="19"/>
      <c r="L239" s="19"/>
      <c r="M239" s="19"/>
      <c r="N239" s="20"/>
      <c r="O239" s="20"/>
      <c r="P239" s="19"/>
      <c r="Q239" s="19"/>
      <c r="R239" s="19"/>
      <c r="S239" s="19"/>
      <c r="T239" s="19"/>
      <c r="U239" s="21"/>
      <c r="V239" s="19"/>
      <c r="W239" s="19"/>
      <c r="X239" s="19"/>
      <c r="Y239" s="19"/>
      <c r="Z239" s="21"/>
      <c r="AA239" s="19"/>
      <c r="AB239" s="19"/>
      <c r="AC239" s="19"/>
      <c r="AD239" s="19"/>
      <c r="AE239" s="22">
        <f t="shared" si="97"/>
      </c>
      <c r="AF239" s="23">
        <f t="shared" si="98"/>
      </c>
      <c r="AG239" s="23">
        <f t="shared" si="99"/>
      </c>
      <c r="AH239" s="5">
        <f t="shared" si="100"/>
      </c>
      <c r="AI239" s="29">
        <f t="shared" si="101"/>
        <v>0</v>
      </c>
      <c r="AJ239" s="29">
        <f t="shared" si="102"/>
        <v>0</v>
      </c>
      <c r="AK239" s="29">
        <f t="shared" si="103"/>
        <v>0</v>
      </c>
      <c r="AL239" s="29">
        <f t="shared" si="104"/>
        <v>0</v>
      </c>
      <c r="AM239" s="29">
        <f t="shared" si="105"/>
        <v>0</v>
      </c>
      <c r="AN239" s="29">
        <f t="shared" si="106"/>
        <v>0</v>
      </c>
      <c r="AO239" s="29">
        <f t="shared" si="107"/>
        <v>0</v>
      </c>
      <c r="AP239" s="29">
        <f t="shared" si="108"/>
        <v>0</v>
      </c>
      <c r="AQ239" s="29">
        <f t="shared" si="109"/>
        <v>0</v>
      </c>
    </row>
    <row r="240" spans="1:43" ht="12.75">
      <c r="A240" s="27">
        <f t="shared" si="92"/>
        <v>0</v>
      </c>
      <c r="B240" s="56">
        <f t="shared" si="93"/>
        <v>0</v>
      </c>
      <c r="C240" s="57">
        <f t="shared" si="94"/>
        <v>0</v>
      </c>
      <c r="D240" s="5">
        <v>6</v>
      </c>
      <c r="E240" s="27">
        <f t="shared" si="95"/>
        <v>0</v>
      </c>
      <c r="F240" s="5">
        <f t="shared" si="96"/>
        <v>0</v>
      </c>
      <c r="G240" s="18"/>
      <c r="H240" s="19"/>
      <c r="I240" s="19"/>
      <c r="J240" s="19"/>
      <c r="K240" s="19"/>
      <c r="L240" s="19"/>
      <c r="M240" s="19"/>
      <c r="N240" s="20"/>
      <c r="O240" s="20"/>
      <c r="P240" s="19"/>
      <c r="Q240" s="19"/>
      <c r="R240" s="19"/>
      <c r="S240" s="19"/>
      <c r="T240" s="19"/>
      <c r="U240" s="21"/>
      <c r="V240" s="19"/>
      <c r="W240" s="19"/>
      <c r="X240" s="19"/>
      <c r="Y240" s="19"/>
      <c r="Z240" s="21"/>
      <c r="AA240" s="19"/>
      <c r="AB240" s="19"/>
      <c r="AC240" s="19"/>
      <c r="AD240" s="19"/>
      <c r="AE240" s="22">
        <f t="shared" si="97"/>
      </c>
      <c r="AF240" s="23">
        <f t="shared" si="98"/>
      </c>
      <c r="AG240" s="23">
        <f t="shared" si="99"/>
      </c>
      <c r="AH240" s="5">
        <f t="shared" si="100"/>
      </c>
      <c r="AI240" s="29">
        <f t="shared" si="101"/>
        <v>0</v>
      </c>
      <c r="AJ240" s="29">
        <f t="shared" si="102"/>
        <v>0</v>
      </c>
      <c r="AK240" s="29">
        <f t="shared" si="103"/>
        <v>0</v>
      </c>
      <c r="AL240" s="29">
        <f t="shared" si="104"/>
        <v>0</v>
      </c>
      <c r="AM240" s="29">
        <f t="shared" si="105"/>
        <v>0</v>
      </c>
      <c r="AN240" s="29">
        <f t="shared" si="106"/>
        <v>0</v>
      </c>
      <c r="AO240" s="29">
        <f t="shared" si="107"/>
        <v>0</v>
      </c>
      <c r="AP240" s="29">
        <f t="shared" si="108"/>
        <v>0</v>
      </c>
      <c r="AQ240" s="29">
        <f t="shared" si="109"/>
        <v>0</v>
      </c>
    </row>
    <row r="241" spans="1:43" ht="12.75">
      <c r="A241" s="27">
        <f t="shared" si="92"/>
        <v>0</v>
      </c>
      <c r="B241" s="56">
        <f t="shared" si="93"/>
        <v>0</v>
      </c>
      <c r="C241" s="57">
        <f t="shared" si="94"/>
        <v>0</v>
      </c>
      <c r="D241" s="5">
        <v>6</v>
      </c>
      <c r="E241" s="27">
        <f t="shared" si="95"/>
        <v>0</v>
      </c>
      <c r="F241" s="5">
        <f t="shared" si="96"/>
        <v>0</v>
      </c>
      <c r="G241" s="18"/>
      <c r="H241" s="19"/>
      <c r="I241" s="19"/>
      <c r="J241" s="19"/>
      <c r="K241" s="19"/>
      <c r="L241" s="19"/>
      <c r="M241" s="19"/>
      <c r="N241" s="20"/>
      <c r="O241" s="20"/>
      <c r="P241" s="19"/>
      <c r="Q241" s="19"/>
      <c r="R241" s="19"/>
      <c r="S241" s="19"/>
      <c r="T241" s="19"/>
      <c r="U241" s="21"/>
      <c r="V241" s="19"/>
      <c r="W241" s="19"/>
      <c r="X241" s="19"/>
      <c r="Y241" s="19"/>
      <c r="Z241" s="21"/>
      <c r="AA241" s="19"/>
      <c r="AB241" s="19"/>
      <c r="AC241" s="19"/>
      <c r="AD241" s="19"/>
      <c r="AE241" s="22">
        <f t="shared" si="97"/>
      </c>
      <c r="AF241" s="23">
        <f t="shared" si="98"/>
      </c>
      <c r="AG241" s="23">
        <f t="shared" si="99"/>
      </c>
      <c r="AH241" s="5">
        <f t="shared" si="100"/>
      </c>
      <c r="AI241" s="29">
        <f t="shared" si="101"/>
        <v>0</v>
      </c>
      <c r="AJ241" s="29">
        <f t="shared" si="102"/>
        <v>0</v>
      </c>
      <c r="AK241" s="29">
        <f t="shared" si="103"/>
        <v>0</v>
      </c>
      <c r="AL241" s="29">
        <f t="shared" si="104"/>
        <v>0</v>
      </c>
      <c r="AM241" s="29">
        <f t="shared" si="105"/>
        <v>0</v>
      </c>
      <c r="AN241" s="29">
        <f t="shared" si="106"/>
        <v>0</v>
      </c>
      <c r="AO241" s="29">
        <f t="shared" si="107"/>
        <v>0</v>
      </c>
      <c r="AP241" s="29">
        <f t="shared" si="108"/>
        <v>0</v>
      </c>
      <c r="AQ241" s="29">
        <f t="shared" si="109"/>
        <v>0</v>
      </c>
    </row>
    <row r="242" spans="7:33" ht="12.75">
      <c r="G242" s="58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59"/>
      <c r="AG242" s="59"/>
    </row>
    <row r="243" ht="12.75">
      <c r="G243" s="56"/>
    </row>
    <row r="244" spans="7:32" ht="12.75">
      <c r="G244" s="56"/>
      <c r="Y244" s="6" t="s">
        <v>100</v>
      </c>
      <c r="AB244" s="6"/>
      <c r="AC244" s="6"/>
      <c r="AD244" s="6"/>
      <c r="AE244" s="61">
        <f>IF(COUNT(AE222:AE241)=0,"",AVERAGE(AE222:AE241))</f>
      </c>
      <c r="AF244" s="69"/>
    </row>
    <row r="245" spans="7:33" ht="12.75">
      <c r="G245" s="56"/>
      <c r="AD245" s="62" t="s">
        <v>89</v>
      </c>
      <c r="AE245" s="63">
        <f>IF(AE244="","",STDEV(AE222:AE241)/SQRT(COUNT(AE222:AE241))*2)</f>
      </c>
      <c r="AF245" s="62" t="s">
        <v>90</v>
      </c>
      <c r="AG245" s="64"/>
    </row>
    <row r="246" spans="7:31" ht="12.75">
      <c r="G246" s="56"/>
      <c r="AD246" s="6" t="s">
        <v>57</v>
      </c>
      <c r="AE246" s="65">
        <f>IF(AE244="","",STDEV(AE222:AE241)/SQRT(COUNT(AE222:AE241)))</f>
      </c>
    </row>
    <row r="247" ht="12.75">
      <c r="G247" s="56"/>
    </row>
    <row r="248" ht="12.75">
      <c r="G248" s="56"/>
    </row>
    <row r="249" spans="7:13" ht="12.75">
      <c r="G249" s="56"/>
      <c r="J249" s="6" t="s">
        <v>7</v>
      </c>
      <c r="K249" s="6"/>
      <c r="L249" s="8"/>
      <c r="M249" s="7"/>
    </row>
    <row r="250" spans="7:31" ht="12.75">
      <c r="G250" s="6" t="s">
        <v>101</v>
      </c>
      <c r="H250" s="9"/>
      <c r="I250" s="10"/>
      <c r="J250" s="6" t="s">
        <v>10</v>
      </c>
      <c r="K250" s="6"/>
      <c r="L250" s="11"/>
      <c r="M250" s="54"/>
      <c r="N250" s="68">
        <f>IF(AND(COUNT(AE252:AE271)&gt;0,COUNT(AE252:AE271)&lt;5),"Caution! Strata has less than 5 lines","")</f>
      </c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  <row r="251" spans="1:33" ht="105">
      <c r="A251" s="6" t="s">
        <v>47</v>
      </c>
      <c r="B251" s="6" t="s">
        <v>74</v>
      </c>
      <c r="C251" s="6" t="s">
        <v>75</v>
      </c>
      <c r="D251" s="6" t="s">
        <v>76</v>
      </c>
      <c r="E251" s="6" t="s">
        <v>77</v>
      </c>
      <c r="F251" s="6" t="s">
        <v>78</v>
      </c>
      <c r="G251" s="12" t="s">
        <v>11</v>
      </c>
      <c r="H251" s="13" t="s">
        <v>12</v>
      </c>
      <c r="I251" s="13" t="s">
        <v>13</v>
      </c>
      <c r="J251" s="13" t="s">
        <v>14</v>
      </c>
      <c r="K251" s="13" t="s">
        <v>15</v>
      </c>
      <c r="L251" s="13" t="s">
        <v>16</v>
      </c>
      <c r="M251" s="13" t="s">
        <v>17</v>
      </c>
      <c r="N251" s="14" t="s">
        <v>18</v>
      </c>
      <c r="O251" s="14" t="s">
        <v>19</v>
      </c>
      <c r="P251" s="15" t="s">
        <v>20</v>
      </c>
      <c r="Q251" s="15" t="s">
        <v>21</v>
      </c>
      <c r="R251" s="15" t="s">
        <v>22</v>
      </c>
      <c r="S251" s="15" t="s">
        <v>23</v>
      </c>
      <c r="T251" s="15" t="s">
        <v>24</v>
      </c>
      <c r="U251" s="15" t="s">
        <v>20</v>
      </c>
      <c r="V251" s="15" t="s">
        <v>21</v>
      </c>
      <c r="W251" s="15" t="s">
        <v>22</v>
      </c>
      <c r="X251" s="15" t="s">
        <v>23</v>
      </c>
      <c r="Y251" s="15" t="s">
        <v>24</v>
      </c>
      <c r="Z251" s="15" t="s">
        <v>20</v>
      </c>
      <c r="AA251" s="15" t="s">
        <v>21</v>
      </c>
      <c r="AB251" s="15" t="s">
        <v>22</v>
      </c>
      <c r="AC251" s="15" t="s">
        <v>23</v>
      </c>
      <c r="AD251" s="15" t="s">
        <v>24</v>
      </c>
      <c r="AE251" s="16" t="s">
        <v>25</v>
      </c>
      <c r="AF251" s="17" t="s">
        <v>26</v>
      </c>
      <c r="AG251" s="17" t="s">
        <v>27</v>
      </c>
    </row>
    <row r="252" spans="1:43" ht="12.75">
      <c r="A252" s="27">
        <f aca="true" t="shared" si="110" ref="A252:A271">D$3</f>
        <v>0</v>
      </c>
      <c r="B252" s="56">
        <f aca="true" t="shared" si="111" ref="B252:B271">D$9</f>
        <v>0</v>
      </c>
      <c r="C252" s="57">
        <f aca="true" t="shared" si="112" ref="C252:C271">L$249</f>
        <v>0</v>
      </c>
      <c r="D252" s="5">
        <v>7</v>
      </c>
      <c r="E252" s="27">
        <f aca="true" t="shared" si="113" ref="E252:E271">H$250</f>
        <v>0</v>
      </c>
      <c r="F252" s="5">
        <f aca="true" t="shared" si="114" ref="F252:F271">C$22</f>
        <v>0</v>
      </c>
      <c r="G252" s="18"/>
      <c r="H252" s="19"/>
      <c r="I252" s="19"/>
      <c r="J252" s="19"/>
      <c r="K252" s="19"/>
      <c r="L252" s="19"/>
      <c r="M252" s="19"/>
      <c r="N252" s="20"/>
      <c r="O252" s="20"/>
      <c r="P252" s="19"/>
      <c r="Q252" s="19"/>
      <c r="R252" s="19"/>
      <c r="S252" s="19"/>
      <c r="T252" s="19"/>
      <c r="U252" s="21"/>
      <c r="V252" s="19"/>
      <c r="W252" s="19"/>
      <c r="X252" s="19"/>
      <c r="Y252" s="19"/>
      <c r="Z252" s="21"/>
      <c r="AA252" s="19"/>
      <c r="AB252" s="19"/>
      <c r="AC252" s="19"/>
      <c r="AD252" s="19"/>
      <c r="AE252" s="22">
        <f aca="true" t="shared" si="115" ref="AE252:AE271">IF(SUM(P252:AD252)=0,"",IF(SUM(U252:Y252,Z252:AD252)=0,((AL252/(SUM(P252:T252)-(AO252*0.5))))*100,IF(SUM(Z252:AD252)=0,(AM252/(SUM(P252:T252,U252:Y252)-(AP252*0.5))),(AN252/(SUM(P252:T252,U252:Y252,Z252:AD252)-(AQ252*0.5))))*100))</f>
      </c>
      <c r="AF252" s="23">
        <f aca="true" t="shared" si="116" ref="AF252:AF271">IF(AND(SUM(P252:T252)&lt;&gt;0,SUM(P252:T252)&lt;&gt;5,SUM(P252:T252)&lt;&gt;10,SUM(P252:T252)&lt;&gt;15,SUM(P252:T252)&lt;&gt;20),1,IF(AND(SUM(U252:Y252)&lt;&gt;0,SUM(U252:Y252)&lt;&gt;5,SUM(U252:Y252)&lt;&gt;10,SUM(U252:Y252)&lt;&gt;15,SUM(U252:Y252)&lt;&gt;20),2,IF(AND(SUM(Z252:AD252)&lt;&gt;0,SUM(Z252:AD252)&lt;&gt;5,SUM(Z252:AD252)&lt;&gt;10,SUM(Z252:AD252)&lt;&gt;15,SUM(Z252:AD252)&lt;&gt;20),3,"")))</f>
      </c>
      <c r="AG252" s="23">
        <f aca="true" t="shared" si="117" ref="AG252:AG271">IF(AND(SUM(P252:T252)&lt;&gt;0,SUM(U252:AD252)=0),1,IF(AND(SUM(U252:Y252)&lt;&gt;0,SUM(P252:T252,Z252:AD252)=0),1,IF(AND(SUM(Z252:AD252)&lt;&gt;0,SUM(P252:Y252)=0),1,"")))</f>
      </c>
      <c r="AH252" s="5">
        <f aca="true" t="shared" si="118" ref="AH252:AH271">IF(SUM(P252:AD252)=0,"",IF(SUM(U252:AD252)=0,SUM(P252:T252)-AO252*0.5,IF(SUM(Z252:AD252)=0,SUM(P252:Y252)-AP252*0.5,SUM(P252:AD252)-AQ252*0.5)))</f>
      </c>
      <c r="AI252" s="29">
        <f aca="true" t="shared" si="119" ref="AI252:AI271">IF(Q252=0,0,IF(P252&gt;0,0,1))</f>
        <v>0</v>
      </c>
      <c r="AJ252" s="29">
        <f aca="true" t="shared" si="120" ref="AJ252:AJ271">IF(V252=0,0,IF(U252&gt;0,0,1))</f>
        <v>0</v>
      </c>
      <c r="AK252" s="29">
        <f aca="true" t="shared" si="121" ref="AK252:AK271">IF(AA252=0,0,IF(Z252&gt;0,0,1))</f>
        <v>0</v>
      </c>
      <c r="AL252" s="29">
        <f aca="true" t="shared" si="122" ref="AL252:AL271">P252+(IF(P252&gt;0,0,IF(Q252&gt;0,1,0)))</f>
        <v>0</v>
      </c>
      <c r="AM252" s="29">
        <f aca="true" t="shared" si="123" ref="AM252:AM271">SUM(P252,U252)+(IF(SUM(AI252:AJ252)=0,0,IF(U252&gt;0,0,IF(P252&gt;0,AJ252,1))))</f>
        <v>0</v>
      </c>
      <c r="AN252" s="29">
        <f aca="true" t="shared" si="124" ref="AN252:AN271">SUM(Z252,U252,P252)+(IF(SUM(AI252:AK252)=0,0,IF(Z252&gt;0,0,IF(U252&gt;0,AK252,IF(P252&gt;0,MAX(AJ252:AK252),1)))))</f>
        <v>0</v>
      </c>
      <c r="AO252" s="29">
        <f aca="true" t="shared" si="125" ref="AO252:AO271">SUM(Q252:S252)-(AL252-P252)</f>
        <v>0</v>
      </c>
      <c r="AP252" s="29">
        <f aca="true" t="shared" si="126" ref="AP252:AP271">SUM(Q252:S252,V252:X252)-(AM252-SUM(U252,P252))</f>
        <v>0</v>
      </c>
      <c r="AQ252" s="29">
        <f aca="true" t="shared" si="127" ref="AQ252:AQ271">SUM(Q252:S252,V252:X252,AA252:AC252)-(AN252-SUM(Z252,U252,P252))</f>
        <v>0</v>
      </c>
    </row>
    <row r="253" spans="1:43" ht="12.75">
      <c r="A253" s="27">
        <f t="shared" si="110"/>
        <v>0</v>
      </c>
      <c r="B253" s="56">
        <f t="shared" si="111"/>
        <v>0</v>
      </c>
      <c r="C253" s="57">
        <f t="shared" si="112"/>
        <v>0</v>
      </c>
      <c r="D253" s="5">
        <v>7</v>
      </c>
      <c r="E253" s="27">
        <f t="shared" si="113"/>
        <v>0</v>
      </c>
      <c r="F253" s="5">
        <f t="shared" si="114"/>
        <v>0</v>
      </c>
      <c r="G253" s="18"/>
      <c r="H253" s="19"/>
      <c r="I253" s="19"/>
      <c r="J253" s="19"/>
      <c r="K253" s="19"/>
      <c r="L253" s="19"/>
      <c r="M253" s="19"/>
      <c r="N253" s="20"/>
      <c r="O253" s="20"/>
      <c r="P253" s="19"/>
      <c r="Q253" s="19"/>
      <c r="R253" s="19"/>
      <c r="S253" s="19"/>
      <c r="T253" s="19"/>
      <c r="U253" s="21"/>
      <c r="V253" s="19"/>
      <c r="W253" s="19"/>
      <c r="X253" s="19"/>
      <c r="Y253" s="19"/>
      <c r="Z253" s="21"/>
      <c r="AA253" s="19"/>
      <c r="AB253" s="19"/>
      <c r="AC253" s="19"/>
      <c r="AD253" s="19"/>
      <c r="AE253" s="22">
        <f t="shared" si="115"/>
      </c>
      <c r="AF253" s="23">
        <f t="shared" si="116"/>
      </c>
      <c r="AG253" s="23">
        <f t="shared" si="117"/>
      </c>
      <c r="AH253" s="5">
        <f t="shared" si="118"/>
      </c>
      <c r="AI253" s="29">
        <f t="shared" si="119"/>
        <v>0</v>
      </c>
      <c r="AJ253" s="29">
        <f t="shared" si="120"/>
        <v>0</v>
      </c>
      <c r="AK253" s="29">
        <f t="shared" si="121"/>
        <v>0</v>
      </c>
      <c r="AL253" s="29">
        <f t="shared" si="122"/>
        <v>0</v>
      </c>
      <c r="AM253" s="29">
        <f t="shared" si="123"/>
        <v>0</v>
      </c>
      <c r="AN253" s="29">
        <f t="shared" si="124"/>
        <v>0</v>
      </c>
      <c r="AO253" s="29">
        <f t="shared" si="125"/>
        <v>0</v>
      </c>
      <c r="AP253" s="29">
        <f t="shared" si="126"/>
        <v>0</v>
      </c>
      <c r="AQ253" s="29">
        <f t="shared" si="127"/>
        <v>0</v>
      </c>
    </row>
    <row r="254" spans="1:43" ht="12.75">
      <c r="A254" s="27">
        <f t="shared" si="110"/>
        <v>0</v>
      </c>
      <c r="B254" s="56">
        <f t="shared" si="111"/>
        <v>0</v>
      </c>
      <c r="C254" s="57">
        <f t="shared" si="112"/>
        <v>0</v>
      </c>
      <c r="D254" s="5">
        <v>7</v>
      </c>
      <c r="E254" s="27">
        <f t="shared" si="113"/>
        <v>0</v>
      </c>
      <c r="F254" s="5">
        <f t="shared" si="114"/>
        <v>0</v>
      </c>
      <c r="G254" s="18"/>
      <c r="H254" s="19"/>
      <c r="I254" s="19"/>
      <c r="J254" s="19"/>
      <c r="K254" s="19"/>
      <c r="L254" s="19"/>
      <c r="M254" s="19"/>
      <c r="N254" s="20"/>
      <c r="O254" s="20"/>
      <c r="P254" s="19"/>
      <c r="Q254" s="19"/>
      <c r="R254" s="19"/>
      <c r="S254" s="19"/>
      <c r="T254" s="19"/>
      <c r="U254" s="21"/>
      <c r="V254" s="19"/>
      <c r="W254" s="19"/>
      <c r="X254" s="19"/>
      <c r="Y254" s="19"/>
      <c r="Z254" s="21"/>
      <c r="AA254" s="19"/>
      <c r="AB254" s="19"/>
      <c r="AC254" s="19"/>
      <c r="AD254" s="19"/>
      <c r="AE254" s="22">
        <f t="shared" si="115"/>
      </c>
      <c r="AF254" s="23">
        <f t="shared" si="116"/>
      </c>
      <c r="AG254" s="23">
        <f t="shared" si="117"/>
      </c>
      <c r="AH254" s="5">
        <f t="shared" si="118"/>
      </c>
      <c r="AI254" s="29">
        <f t="shared" si="119"/>
        <v>0</v>
      </c>
      <c r="AJ254" s="29">
        <f t="shared" si="120"/>
        <v>0</v>
      </c>
      <c r="AK254" s="29">
        <f t="shared" si="121"/>
        <v>0</v>
      </c>
      <c r="AL254" s="29">
        <f t="shared" si="122"/>
        <v>0</v>
      </c>
      <c r="AM254" s="29">
        <f t="shared" si="123"/>
        <v>0</v>
      </c>
      <c r="AN254" s="29">
        <f t="shared" si="124"/>
        <v>0</v>
      </c>
      <c r="AO254" s="29">
        <f t="shared" si="125"/>
        <v>0</v>
      </c>
      <c r="AP254" s="29">
        <f t="shared" si="126"/>
        <v>0</v>
      </c>
      <c r="AQ254" s="29">
        <f t="shared" si="127"/>
        <v>0</v>
      </c>
    </row>
    <row r="255" spans="1:43" ht="12.75">
      <c r="A255" s="27">
        <f t="shared" si="110"/>
        <v>0</v>
      </c>
      <c r="B255" s="56">
        <f t="shared" si="111"/>
        <v>0</v>
      </c>
      <c r="C255" s="57">
        <f t="shared" si="112"/>
        <v>0</v>
      </c>
      <c r="D255" s="5">
        <v>7</v>
      </c>
      <c r="E255" s="27">
        <f t="shared" si="113"/>
        <v>0</v>
      </c>
      <c r="F255" s="5">
        <f t="shared" si="114"/>
        <v>0</v>
      </c>
      <c r="G255" s="18"/>
      <c r="H255" s="19"/>
      <c r="I255" s="19"/>
      <c r="J255" s="19"/>
      <c r="K255" s="19"/>
      <c r="L255" s="19"/>
      <c r="M255" s="19"/>
      <c r="N255" s="20"/>
      <c r="O255" s="20"/>
      <c r="P255" s="19"/>
      <c r="Q255" s="19"/>
      <c r="R255" s="19"/>
      <c r="S255" s="19"/>
      <c r="T255" s="19"/>
      <c r="U255" s="21"/>
      <c r="V255" s="19"/>
      <c r="W255" s="19"/>
      <c r="X255" s="19"/>
      <c r="Y255" s="19"/>
      <c r="Z255" s="21"/>
      <c r="AA255" s="19"/>
      <c r="AB255" s="19"/>
      <c r="AC255" s="19"/>
      <c r="AD255" s="19"/>
      <c r="AE255" s="22">
        <f t="shared" si="115"/>
      </c>
      <c r="AF255" s="23">
        <f t="shared" si="116"/>
      </c>
      <c r="AG255" s="23">
        <f t="shared" si="117"/>
      </c>
      <c r="AH255" s="5">
        <f t="shared" si="118"/>
      </c>
      <c r="AI255" s="29">
        <f t="shared" si="119"/>
        <v>0</v>
      </c>
      <c r="AJ255" s="29">
        <f t="shared" si="120"/>
        <v>0</v>
      </c>
      <c r="AK255" s="29">
        <f t="shared" si="121"/>
        <v>0</v>
      </c>
      <c r="AL255" s="29">
        <f t="shared" si="122"/>
        <v>0</v>
      </c>
      <c r="AM255" s="29">
        <f t="shared" si="123"/>
        <v>0</v>
      </c>
      <c r="AN255" s="29">
        <f t="shared" si="124"/>
        <v>0</v>
      </c>
      <c r="AO255" s="29">
        <f t="shared" si="125"/>
        <v>0</v>
      </c>
      <c r="AP255" s="29">
        <f t="shared" si="126"/>
        <v>0</v>
      </c>
      <c r="AQ255" s="29">
        <f t="shared" si="127"/>
        <v>0</v>
      </c>
    </row>
    <row r="256" spans="1:43" ht="12.75">
      <c r="A256" s="27">
        <f t="shared" si="110"/>
        <v>0</v>
      </c>
      <c r="B256" s="56">
        <f t="shared" si="111"/>
        <v>0</v>
      </c>
      <c r="C256" s="57">
        <f t="shared" si="112"/>
        <v>0</v>
      </c>
      <c r="D256" s="5">
        <v>7</v>
      </c>
      <c r="E256" s="27">
        <f t="shared" si="113"/>
        <v>0</v>
      </c>
      <c r="F256" s="5">
        <f t="shared" si="114"/>
        <v>0</v>
      </c>
      <c r="G256" s="18"/>
      <c r="H256" s="19"/>
      <c r="I256" s="19"/>
      <c r="J256" s="19"/>
      <c r="K256" s="19"/>
      <c r="L256" s="19"/>
      <c r="M256" s="19"/>
      <c r="N256" s="20"/>
      <c r="O256" s="20"/>
      <c r="P256" s="19"/>
      <c r="Q256" s="19"/>
      <c r="R256" s="19"/>
      <c r="S256" s="19"/>
      <c r="T256" s="19"/>
      <c r="U256" s="21"/>
      <c r="V256" s="19"/>
      <c r="W256" s="19"/>
      <c r="X256" s="19"/>
      <c r="Y256" s="19"/>
      <c r="Z256" s="21"/>
      <c r="AA256" s="19"/>
      <c r="AB256" s="19"/>
      <c r="AC256" s="19"/>
      <c r="AD256" s="19"/>
      <c r="AE256" s="22">
        <f t="shared" si="115"/>
      </c>
      <c r="AF256" s="23">
        <f t="shared" si="116"/>
      </c>
      <c r="AG256" s="23">
        <f t="shared" si="117"/>
      </c>
      <c r="AH256" s="5">
        <f t="shared" si="118"/>
      </c>
      <c r="AI256" s="29">
        <f t="shared" si="119"/>
        <v>0</v>
      </c>
      <c r="AJ256" s="29">
        <f t="shared" si="120"/>
        <v>0</v>
      </c>
      <c r="AK256" s="29">
        <f t="shared" si="121"/>
        <v>0</v>
      </c>
      <c r="AL256" s="29">
        <f t="shared" si="122"/>
        <v>0</v>
      </c>
      <c r="AM256" s="29">
        <f t="shared" si="123"/>
        <v>0</v>
      </c>
      <c r="AN256" s="29">
        <f t="shared" si="124"/>
        <v>0</v>
      </c>
      <c r="AO256" s="29">
        <f t="shared" si="125"/>
        <v>0</v>
      </c>
      <c r="AP256" s="29">
        <f t="shared" si="126"/>
        <v>0</v>
      </c>
      <c r="AQ256" s="29">
        <f t="shared" si="127"/>
        <v>0</v>
      </c>
    </row>
    <row r="257" spans="1:43" ht="12.75">
      <c r="A257" s="27">
        <f t="shared" si="110"/>
        <v>0</v>
      </c>
      <c r="B257" s="56">
        <f t="shared" si="111"/>
        <v>0</v>
      </c>
      <c r="C257" s="57">
        <f t="shared" si="112"/>
        <v>0</v>
      </c>
      <c r="D257" s="5">
        <v>7</v>
      </c>
      <c r="E257" s="27">
        <f t="shared" si="113"/>
        <v>0</v>
      </c>
      <c r="F257" s="5">
        <f t="shared" si="114"/>
        <v>0</v>
      </c>
      <c r="G257" s="18"/>
      <c r="H257" s="19"/>
      <c r="I257" s="19"/>
      <c r="J257" s="19"/>
      <c r="K257" s="19"/>
      <c r="L257" s="19"/>
      <c r="M257" s="19"/>
      <c r="N257" s="20"/>
      <c r="O257" s="20"/>
      <c r="P257" s="19"/>
      <c r="Q257" s="19"/>
      <c r="R257" s="19"/>
      <c r="S257" s="19"/>
      <c r="T257" s="19"/>
      <c r="U257" s="21"/>
      <c r="V257" s="19"/>
      <c r="W257" s="19"/>
      <c r="X257" s="19"/>
      <c r="Y257" s="19"/>
      <c r="Z257" s="21"/>
      <c r="AA257" s="19"/>
      <c r="AB257" s="19"/>
      <c r="AC257" s="19"/>
      <c r="AD257" s="19"/>
      <c r="AE257" s="22">
        <f t="shared" si="115"/>
      </c>
      <c r="AF257" s="23">
        <f t="shared" si="116"/>
      </c>
      <c r="AG257" s="23">
        <f t="shared" si="117"/>
      </c>
      <c r="AH257" s="5">
        <f t="shared" si="118"/>
      </c>
      <c r="AI257" s="29">
        <f t="shared" si="119"/>
        <v>0</v>
      </c>
      <c r="AJ257" s="29">
        <f t="shared" si="120"/>
        <v>0</v>
      </c>
      <c r="AK257" s="29">
        <f t="shared" si="121"/>
        <v>0</v>
      </c>
      <c r="AL257" s="29">
        <f t="shared" si="122"/>
        <v>0</v>
      </c>
      <c r="AM257" s="29">
        <f t="shared" si="123"/>
        <v>0</v>
      </c>
      <c r="AN257" s="29">
        <f t="shared" si="124"/>
        <v>0</v>
      </c>
      <c r="AO257" s="29">
        <f t="shared" si="125"/>
        <v>0</v>
      </c>
      <c r="AP257" s="29">
        <f t="shared" si="126"/>
        <v>0</v>
      </c>
      <c r="AQ257" s="29">
        <f t="shared" si="127"/>
        <v>0</v>
      </c>
    </row>
    <row r="258" spans="1:43" ht="12.75">
      <c r="A258" s="27">
        <f t="shared" si="110"/>
        <v>0</v>
      </c>
      <c r="B258" s="56">
        <f t="shared" si="111"/>
        <v>0</v>
      </c>
      <c r="C258" s="57">
        <f t="shared" si="112"/>
        <v>0</v>
      </c>
      <c r="D258" s="5">
        <v>7</v>
      </c>
      <c r="E258" s="27">
        <f t="shared" si="113"/>
        <v>0</v>
      </c>
      <c r="F258" s="5">
        <f t="shared" si="114"/>
        <v>0</v>
      </c>
      <c r="G258" s="18"/>
      <c r="H258" s="19"/>
      <c r="I258" s="19"/>
      <c r="J258" s="19"/>
      <c r="K258" s="19"/>
      <c r="L258" s="19"/>
      <c r="M258" s="19"/>
      <c r="N258" s="20"/>
      <c r="O258" s="20"/>
      <c r="P258" s="19"/>
      <c r="Q258" s="19"/>
      <c r="R258" s="19"/>
      <c r="S258" s="19"/>
      <c r="T258" s="19"/>
      <c r="U258" s="21"/>
      <c r="V258" s="19"/>
      <c r="W258" s="19"/>
      <c r="X258" s="19"/>
      <c r="Y258" s="19"/>
      <c r="Z258" s="21"/>
      <c r="AA258" s="19"/>
      <c r="AB258" s="19"/>
      <c r="AC258" s="19"/>
      <c r="AD258" s="19"/>
      <c r="AE258" s="22">
        <f t="shared" si="115"/>
      </c>
      <c r="AF258" s="23">
        <f t="shared" si="116"/>
      </c>
      <c r="AG258" s="23">
        <f t="shared" si="117"/>
      </c>
      <c r="AH258" s="5">
        <f t="shared" si="118"/>
      </c>
      <c r="AI258" s="29">
        <f t="shared" si="119"/>
        <v>0</v>
      </c>
      <c r="AJ258" s="29">
        <f t="shared" si="120"/>
        <v>0</v>
      </c>
      <c r="AK258" s="29">
        <f t="shared" si="121"/>
        <v>0</v>
      </c>
      <c r="AL258" s="29">
        <f t="shared" si="122"/>
        <v>0</v>
      </c>
      <c r="AM258" s="29">
        <f t="shared" si="123"/>
        <v>0</v>
      </c>
      <c r="AN258" s="29">
        <f t="shared" si="124"/>
        <v>0</v>
      </c>
      <c r="AO258" s="29">
        <f t="shared" si="125"/>
        <v>0</v>
      </c>
      <c r="AP258" s="29">
        <f t="shared" si="126"/>
        <v>0</v>
      </c>
      <c r="AQ258" s="29">
        <f t="shared" si="127"/>
        <v>0</v>
      </c>
    </row>
    <row r="259" spans="1:43" ht="12.75">
      <c r="A259" s="27">
        <f t="shared" si="110"/>
        <v>0</v>
      </c>
      <c r="B259" s="56">
        <f t="shared" si="111"/>
        <v>0</v>
      </c>
      <c r="C259" s="57">
        <f t="shared" si="112"/>
        <v>0</v>
      </c>
      <c r="D259" s="5">
        <v>7</v>
      </c>
      <c r="E259" s="27">
        <f t="shared" si="113"/>
        <v>0</v>
      </c>
      <c r="F259" s="5">
        <f t="shared" si="114"/>
        <v>0</v>
      </c>
      <c r="G259" s="18"/>
      <c r="H259" s="19"/>
      <c r="I259" s="19"/>
      <c r="J259" s="19"/>
      <c r="K259" s="19"/>
      <c r="L259" s="19"/>
      <c r="M259" s="19"/>
      <c r="N259" s="20"/>
      <c r="O259" s="20"/>
      <c r="P259" s="19"/>
      <c r="Q259" s="19"/>
      <c r="R259" s="19"/>
      <c r="S259" s="19"/>
      <c r="T259" s="19"/>
      <c r="U259" s="21"/>
      <c r="V259" s="19"/>
      <c r="W259" s="19"/>
      <c r="X259" s="19"/>
      <c r="Y259" s="19"/>
      <c r="Z259" s="21"/>
      <c r="AA259" s="19"/>
      <c r="AB259" s="19"/>
      <c r="AC259" s="19"/>
      <c r="AD259" s="19"/>
      <c r="AE259" s="22">
        <f t="shared" si="115"/>
      </c>
      <c r="AF259" s="23">
        <f t="shared" si="116"/>
      </c>
      <c r="AG259" s="23">
        <f t="shared" si="117"/>
      </c>
      <c r="AH259" s="5">
        <f t="shared" si="118"/>
      </c>
      <c r="AI259" s="29">
        <f t="shared" si="119"/>
        <v>0</v>
      </c>
      <c r="AJ259" s="29">
        <f t="shared" si="120"/>
        <v>0</v>
      </c>
      <c r="AK259" s="29">
        <f t="shared" si="121"/>
        <v>0</v>
      </c>
      <c r="AL259" s="29">
        <f t="shared" si="122"/>
        <v>0</v>
      </c>
      <c r="AM259" s="29">
        <f t="shared" si="123"/>
        <v>0</v>
      </c>
      <c r="AN259" s="29">
        <f t="shared" si="124"/>
        <v>0</v>
      </c>
      <c r="AO259" s="29">
        <f t="shared" si="125"/>
        <v>0</v>
      </c>
      <c r="AP259" s="29">
        <f t="shared" si="126"/>
        <v>0</v>
      </c>
      <c r="AQ259" s="29">
        <f t="shared" si="127"/>
        <v>0</v>
      </c>
    </row>
    <row r="260" spans="1:43" ht="12.75">
      <c r="A260" s="27">
        <f t="shared" si="110"/>
        <v>0</v>
      </c>
      <c r="B260" s="56">
        <f t="shared" si="111"/>
        <v>0</v>
      </c>
      <c r="C260" s="57">
        <f t="shared" si="112"/>
        <v>0</v>
      </c>
      <c r="D260" s="5">
        <v>7</v>
      </c>
      <c r="E260" s="27">
        <f t="shared" si="113"/>
        <v>0</v>
      </c>
      <c r="F260" s="5">
        <f t="shared" si="114"/>
        <v>0</v>
      </c>
      <c r="G260" s="18"/>
      <c r="H260" s="19"/>
      <c r="I260" s="19"/>
      <c r="J260" s="19"/>
      <c r="K260" s="19"/>
      <c r="L260" s="19"/>
      <c r="M260" s="19"/>
      <c r="N260" s="20"/>
      <c r="O260" s="20"/>
      <c r="P260" s="19"/>
      <c r="Q260" s="19"/>
      <c r="R260" s="19"/>
      <c r="S260" s="19"/>
      <c r="T260" s="19"/>
      <c r="U260" s="21"/>
      <c r="V260" s="19"/>
      <c r="W260" s="19"/>
      <c r="X260" s="19"/>
      <c r="Y260" s="19"/>
      <c r="Z260" s="21"/>
      <c r="AA260" s="19"/>
      <c r="AB260" s="19"/>
      <c r="AC260" s="19"/>
      <c r="AD260" s="19"/>
      <c r="AE260" s="22">
        <f t="shared" si="115"/>
      </c>
      <c r="AF260" s="23">
        <f t="shared" si="116"/>
      </c>
      <c r="AG260" s="23">
        <f t="shared" si="117"/>
      </c>
      <c r="AH260" s="5">
        <f t="shared" si="118"/>
      </c>
      <c r="AI260" s="29">
        <f t="shared" si="119"/>
        <v>0</v>
      </c>
      <c r="AJ260" s="29">
        <f t="shared" si="120"/>
        <v>0</v>
      </c>
      <c r="AK260" s="29">
        <f t="shared" si="121"/>
        <v>0</v>
      </c>
      <c r="AL260" s="29">
        <f t="shared" si="122"/>
        <v>0</v>
      </c>
      <c r="AM260" s="29">
        <f t="shared" si="123"/>
        <v>0</v>
      </c>
      <c r="AN260" s="29">
        <f t="shared" si="124"/>
        <v>0</v>
      </c>
      <c r="AO260" s="29">
        <f t="shared" si="125"/>
        <v>0</v>
      </c>
      <c r="AP260" s="29">
        <f t="shared" si="126"/>
        <v>0</v>
      </c>
      <c r="AQ260" s="29">
        <f t="shared" si="127"/>
        <v>0</v>
      </c>
    </row>
    <row r="261" spans="1:43" ht="12.75">
      <c r="A261" s="27">
        <f t="shared" si="110"/>
        <v>0</v>
      </c>
      <c r="B261" s="56">
        <f t="shared" si="111"/>
        <v>0</v>
      </c>
      <c r="C261" s="57">
        <f t="shared" si="112"/>
        <v>0</v>
      </c>
      <c r="D261" s="5">
        <v>7</v>
      </c>
      <c r="E261" s="27">
        <f t="shared" si="113"/>
        <v>0</v>
      </c>
      <c r="F261" s="5">
        <f t="shared" si="114"/>
        <v>0</v>
      </c>
      <c r="G261" s="18"/>
      <c r="H261" s="19"/>
      <c r="I261" s="19"/>
      <c r="J261" s="19"/>
      <c r="K261" s="19"/>
      <c r="L261" s="19"/>
      <c r="M261" s="19"/>
      <c r="N261" s="20"/>
      <c r="O261" s="20"/>
      <c r="P261" s="19"/>
      <c r="Q261" s="19"/>
      <c r="R261" s="19"/>
      <c r="S261" s="19"/>
      <c r="T261" s="19"/>
      <c r="U261" s="21"/>
      <c r="V261" s="19"/>
      <c r="W261" s="19"/>
      <c r="X261" s="19"/>
      <c r="Y261" s="19"/>
      <c r="Z261" s="21"/>
      <c r="AA261" s="19"/>
      <c r="AB261" s="19"/>
      <c r="AC261" s="19"/>
      <c r="AD261" s="19"/>
      <c r="AE261" s="22">
        <f t="shared" si="115"/>
      </c>
      <c r="AF261" s="23">
        <f t="shared" si="116"/>
      </c>
      <c r="AG261" s="23">
        <f t="shared" si="117"/>
      </c>
      <c r="AH261" s="5">
        <f t="shared" si="118"/>
      </c>
      <c r="AI261" s="29">
        <f t="shared" si="119"/>
        <v>0</v>
      </c>
      <c r="AJ261" s="29">
        <f t="shared" si="120"/>
        <v>0</v>
      </c>
      <c r="AK261" s="29">
        <f t="shared" si="121"/>
        <v>0</v>
      </c>
      <c r="AL261" s="29">
        <f t="shared" si="122"/>
        <v>0</v>
      </c>
      <c r="AM261" s="29">
        <f t="shared" si="123"/>
        <v>0</v>
      </c>
      <c r="AN261" s="29">
        <f t="shared" si="124"/>
        <v>0</v>
      </c>
      <c r="AO261" s="29">
        <f t="shared" si="125"/>
        <v>0</v>
      </c>
      <c r="AP261" s="29">
        <f t="shared" si="126"/>
        <v>0</v>
      </c>
      <c r="AQ261" s="29">
        <f t="shared" si="127"/>
        <v>0</v>
      </c>
    </row>
    <row r="262" spans="1:43" ht="12.75">
      <c r="A262" s="27">
        <f t="shared" si="110"/>
        <v>0</v>
      </c>
      <c r="B262" s="56">
        <f t="shared" si="111"/>
        <v>0</v>
      </c>
      <c r="C262" s="57">
        <f t="shared" si="112"/>
        <v>0</v>
      </c>
      <c r="D262" s="5">
        <v>7</v>
      </c>
      <c r="E262" s="27">
        <f t="shared" si="113"/>
        <v>0</v>
      </c>
      <c r="F262" s="5">
        <f t="shared" si="114"/>
        <v>0</v>
      </c>
      <c r="G262" s="18"/>
      <c r="H262" s="19"/>
      <c r="I262" s="19"/>
      <c r="J262" s="19"/>
      <c r="K262" s="19"/>
      <c r="L262" s="19"/>
      <c r="M262" s="19"/>
      <c r="N262" s="20"/>
      <c r="O262" s="20"/>
      <c r="P262" s="19"/>
      <c r="Q262" s="19"/>
      <c r="R262" s="19"/>
      <c r="S262" s="19"/>
      <c r="T262" s="19"/>
      <c r="U262" s="21"/>
      <c r="V262" s="19"/>
      <c r="W262" s="19"/>
      <c r="X262" s="19"/>
      <c r="Y262" s="19"/>
      <c r="Z262" s="21"/>
      <c r="AA262" s="19"/>
      <c r="AB262" s="19"/>
      <c r="AC262" s="19"/>
      <c r="AD262" s="19"/>
      <c r="AE262" s="22">
        <f t="shared" si="115"/>
      </c>
      <c r="AF262" s="23">
        <f t="shared" si="116"/>
      </c>
      <c r="AG262" s="23">
        <f t="shared" si="117"/>
      </c>
      <c r="AH262" s="5">
        <f t="shared" si="118"/>
      </c>
      <c r="AI262" s="29">
        <f t="shared" si="119"/>
        <v>0</v>
      </c>
      <c r="AJ262" s="29">
        <f t="shared" si="120"/>
        <v>0</v>
      </c>
      <c r="AK262" s="29">
        <f t="shared" si="121"/>
        <v>0</v>
      </c>
      <c r="AL262" s="29">
        <f t="shared" si="122"/>
        <v>0</v>
      </c>
      <c r="AM262" s="29">
        <f t="shared" si="123"/>
        <v>0</v>
      </c>
      <c r="AN262" s="29">
        <f t="shared" si="124"/>
        <v>0</v>
      </c>
      <c r="AO262" s="29">
        <f t="shared" si="125"/>
        <v>0</v>
      </c>
      <c r="AP262" s="29">
        <f t="shared" si="126"/>
        <v>0</v>
      </c>
      <c r="AQ262" s="29">
        <f t="shared" si="127"/>
        <v>0</v>
      </c>
    </row>
    <row r="263" spans="1:43" ht="12.75">
      <c r="A263" s="27">
        <f t="shared" si="110"/>
        <v>0</v>
      </c>
      <c r="B263" s="56">
        <f t="shared" si="111"/>
        <v>0</v>
      </c>
      <c r="C263" s="57">
        <f t="shared" si="112"/>
        <v>0</v>
      </c>
      <c r="D263" s="5">
        <v>7</v>
      </c>
      <c r="E263" s="27">
        <f t="shared" si="113"/>
        <v>0</v>
      </c>
      <c r="F263" s="5">
        <f t="shared" si="114"/>
        <v>0</v>
      </c>
      <c r="G263" s="18"/>
      <c r="H263" s="19"/>
      <c r="I263" s="19"/>
      <c r="J263" s="19"/>
      <c r="K263" s="19"/>
      <c r="L263" s="19"/>
      <c r="M263" s="19"/>
      <c r="N263" s="20"/>
      <c r="O263" s="20"/>
      <c r="P263" s="19"/>
      <c r="Q263" s="19"/>
      <c r="R263" s="19"/>
      <c r="S263" s="19"/>
      <c r="T263" s="19"/>
      <c r="U263" s="21"/>
      <c r="V263" s="19"/>
      <c r="W263" s="19"/>
      <c r="X263" s="19"/>
      <c r="Y263" s="19"/>
      <c r="Z263" s="21"/>
      <c r="AA263" s="19"/>
      <c r="AB263" s="19"/>
      <c r="AC263" s="19"/>
      <c r="AD263" s="19"/>
      <c r="AE263" s="22">
        <f t="shared" si="115"/>
      </c>
      <c r="AF263" s="23">
        <f t="shared" si="116"/>
      </c>
      <c r="AG263" s="23">
        <f t="shared" si="117"/>
      </c>
      <c r="AH263" s="5">
        <f t="shared" si="118"/>
      </c>
      <c r="AI263" s="29">
        <f t="shared" si="119"/>
        <v>0</v>
      </c>
      <c r="AJ263" s="29">
        <f t="shared" si="120"/>
        <v>0</v>
      </c>
      <c r="AK263" s="29">
        <f t="shared" si="121"/>
        <v>0</v>
      </c>
      <c r="AL263" s="29">
        <f t="shared" si="122"/>
        <v>0</v>
      </c>
      <c r="AM263" s="29">
        <f t="shared" si="123"/>
        <v>0</v>
      </c>
      <c r="AN263" s="29">
        <f t="shared" si="124"/>
        <v>0</v>
      </c>
      <c r="AO263" s="29">
        <f t="shared" si="125"/>
        <v>0</v>
      </c>
      <c r="AP263" s="29">
        <f t="shared" si="126"/>
        <v>0</v>
      </c>
      <c r="AQ263" s="29">
        <f t="shared" si="127"/>
        <v>0</v>
      </c>
    </row>
    <row r="264" spans="1:43" ht="12.75">
      <c r="A264" s="27">
        <f t="shared" si="110"/>
        <v>0</v>
      </c>
      <c r="B264" s="56">
        <f t="shared" si="111"/>
        <v>0</v>
      </c>
      <c r="C264" s="57">
        <f t="shared" si="112"/>
        <v>0</v>
      </c>
      <c r="D264" s="5">
        <v>7</v>
      </c>
      <c r="E264" s="27">
        <f t="shared" si="113"/>
        <v>0</v>
      </c>
      <c r="F264" s="5">
        <f t="shared" si="114"/>
        <v>0</v>
      </c>
      <c r="G264" s="18"/>
      <c r="H264" s="19"/>
      <c r="I264" s="19"/>
      <c r="J264" s="19"/>
      <c r="K264" s="19"/>
      <c r="L264" s="19"/>
      <c r="M264" s="19"/>
      <c r="N264" s="20"/>
      <c r="O264" s="20"/>
      <c r="P264" s="19"/>
      <c r="Q264" s="19"/>
      <c r="R264" s="19"/>
      <c r="S264" s="19"/>
      <c r="T264" s="19"/>
      <c r="U264" s="21"/>
      <c r="V264" s="19"/>
      <c r="W264" s="19"/>
      <c r="X264" s="19"/>
      <c r="Y264" s="19"/>
      <c r="Z264" s="21"/>
      <c r="AA264" s="19"/>
      <c r="AB264" s="19"/>
      <c r="AC264" s="19"/>
      <c r="AD264" s="19"/>
      <c r="AE264" s="22">
        <f t="shared" si="115"/>
      </c>
      <c r="AF264" s="23">
        <f t="shared" si="116"/>
      </c>
      <c r="AG264" s="23">
        <f t="shared" si="117"/>
      </c>
      <c r="AH264" s="5">
        <f t="shared" si="118"/>
      </c>
      <c r="AI264" s="29">
        <f t="shared" si="119"/>
        <v>0</v>
      </c>
      <c r="AJ264" s="29">
        <f t="shared" si="120"/>
        <v>0</v>
      </c>
      <c r="AK264" s="29">
        <f t="shared" si="121"/>
        <v>0</v>
      </c>
      <c r="AL264" s="29">
        <f t="shared" si="122"/>
        <v>0</v>
      </c>
      <c r="AM264" s="29">
        <f t="shared" si="123"/>
        <v>0</v>
      </c>
      <c r="AN264" s="29">
        <f t="shared" si="124"/>
        <v>0</v>
      </c>
      <c r="AO264" s="29">
        <f t="shared" si="125"/>
        <v>0</v>
      </c>
      <c r="AP264" s="29">
        <f t="shared" si="126"/>
        <v>0</v>
      </c>
      <c r="AQ264" s="29">
        <f t="shared" si="127"/>
        <v>0</v>
      </c>
    </row>
    <row r="265" spans="1:43" ht="12.75">
      <c r="A265" s="27">
        <f t="shared" si="110"/>
        <v>0</v>
      </c>
      <c r="B265" s="56">
        <f t="shared" si="111"/>
        <v>0</v>
      </c>
      <c r="C265" s="57">
        <f t="shared" si="112"/>
        <v>0</v>
      </c>
      <c r="D265" s="5">
        <v>7</v>
      </c>
      <c r="E265" s="27">
        <f t="shared" si="113"/>
        <v>0</v>
      </c>
      <c r="F265" s="5">
        <f t="shared" si="114"/>
        <v>0</v>
      </c>
      <c r="G265" s="18"/>
      <c r="H265" s="19"/>
      <c r="I265" s="19"/>
      <c r="J265" s="19"/>
      <c r="K265" s="19"/>
      <c r="L265" s="19"/>
      <c r="M265" s="19"/>
      <c r="N265" s="20"/>
      <c r="O265" s="20"/>
      <c r="P265" s="19"/>
      <c r="Q265" s="19"/>
      <c r="R265" s="19"/>
      <c r="S265" s="19"/>
      <c r="T265" s="19"/>
      <c r="U265" s="21"/>
      <c r="V265" s="19"/>
      <c r="W265" s="19"/>
      <c r="X265" s="19"/>
      <c r="Y265" s="19"/>
      <c r="Z265" s="21"/>
      <c r="AA265" s="19"/>
      <c r="AB265" s="19"/>
      <c r="AC265" s="19"/>
      <c r="AD265" s="19"/>
      <c r="AE265" s="22">
        <f t="shared" si="115"/>
      </c>
      <c r="AF265" s="23">
        <f t="shared" si="116"/>
      </c>
      <c r="AG265" s="23">
        <f t="shared" si="117"/>
      </c>
      <c r="AH265" s="5">
        <f t="shared" si="118"/>
      </c>
      <c r="AI265" s="29">
        <f t="shared" si="119"/>
        <v>0</v>
      </c>
      <c r="AJ265" s="29">
        <f t="shared" si="120"/>
        <v>0</v>
      </c>
      <c r="AK265" s="29">
        <f t="shared" si="121"/>
        <v>0</v>
      </c>
      <c r="AL265" s="29">
        <f t="shared" si="122"/>
        <v>0</v>
      </c>
      <c r="AM265" s="29">
        <f t="shared" si="123"/>
        <v>0</v>
      </c>
      <c r="AN265" s="29">
        <f t="shared" si="124"/>
        <v>0</v>
      </c>
      <c r="AO265" s="29">
        <f t="shared" si="125"/>
        <v>0</v>
      </c>
      <c r="AP265" s="29">
        <f t="shared" si="126"/>
        <v>0</v>
      </c>
      <c r="AQ265" s="29">
        <f t="shared" si="127"/>
        <v>0</v>
      </c>
    </row>
    <row r="266" spans="1:43" ht="12.75">
      <c r="A266" s="27">
        <f t="shared" si="110"/>
        <v>0</v>
      </c>
      <c r="B266" s="56">
        <f t="shared" si="111"/>
        <v>0</v>
      </c>
      <c r="C266" s="57">
        <f t="shared" si="112"/>
        <v>0</v>
      </c>
      <c r="D266" s="5">
        <v>7</v>
      </c>
      <c r="E266" s="27">
        <f t="shared" si="113"/>
        <v>0</v>
      </c>
      <c r="F266" s="5">
        <f t="shared" si="114"/>
        <v>0</v>
      </c>
      <c r="G266" s="18"/>
      <c r="H266" s="19"/>
      <c r="I266" s="19"/>
      <c r="J266" s="19"/>
      <c r="K266" s="19"/>
      <c r="L266" s="19"/>
      <c r="M266" s="19"/>
      <c r="N266" s="20"/>
      <c r="O266" s="20"/>
      <c r="P266" s="19"/>
      <c r="Q266" s="19"/>
      <c r="R266" s="19"/>
      <c r="S266" s="19"/>
      <c r="T266" s="19"/>
      <c r="U266" s="21"/>
      <c r="V266" s="19"/>
      <c r="W266" s="19"/>
      <c r="X266" s="19"/>
      <c r="Y266" s="19"/>
      <c r="Z266" s="21"/>
      <c r="AA266" s="19"/>
      <c r="AB266" s="19"/>
      <c r="AC266" s="19"/>
      <c r="AD266" s="19"/>
      <c r="AE266" s="22">
        <f t="shared" si="115"/>
      </c>
      <c r="AF266" s="23">
        <f t="shared" si="116"/>
      </c>
      <c r="AG266" s="23">
        <f t="shared" si="117"/>
      </c>
      <c r="AH266" s="5">
        <f t="shared" si="118"/>
      </c>
      <c r="AI266" s="29">
        <f t="shared" si="119"/>
        <v>0</v>
      </c>
      <c r="AJ266" s="29">
        <f t="shared" si="120"/>
        <v>0</v>
      </c>
      <c r="AK266" s="29">
        <f t="shared" si="121"/>
        <v>0</v>
      </c>
      <c r="AL266" s="29">
        <f t="shared" si="122"/>
        <v>0</v>
      </c>
      <c r="AM266" s="29">
        <f t="shared" si="123"/>
        <v>0</v>
      </c>
      <c r="AN266" s="29">
        <f t="shared" si="124"/>
        <v>0</v>
      </c>
      <c r="AO266" s="29">
        <f t="shared" si="125"/>
        <v>0</v>
      </c>
      <c r="AP266" s="29">
        <f t="shared" si="126"/>
        <v>0</v>
      </c>
      <c r="AQ266" s="29">
        <f t="shared" si="127"/>
        <v>0</v>
      </c>
    </row>
    <row r="267" spans="1:43" ht="12.75">
      <c r="A267" s="27">
        <f t="shared" si="110"/>
        <v>0</v>
      </c>
      <c r="B267" s="56">
        <f t="shared" si="111"/>
        <v>0</v>
      </c>
      <c r="C267" s="57">
        <f t="shared" si="112"/>
        <v>0</v>
      </c>
      <c r="D267" s="5">
        <v>7</v>
      </c>
      <c r="E267" s="27">
        <f t="shared" si="113"/>
        <v>0</v>
      </c>
      <c r="F267" s="5">
        <f t="shared" si="114"/>
        <v>0</v>
      </c>
      <c r="G267" s="18"/>
      <c r="H267" s="19"/>
      <c r="I267" s="19"/>
      <c r="J267" s="19"/>
      <c r="K267" s="19"/>
      <c r="L267" s="19"/>
      <c r="M267" s="19"/>
      <c r="N267" s="20"/>
      <c r="O267" s="20"/>
      <c r="P267" s="19"/>
      <c r="Q267" s="19"/>
      <c r="R267" s="19"/>
      <c r="S267" s="19"/>
      <c r="T267" s="19"/>
      <c r="U267" s="21"/>
      <c r="V267" s="19"/>
      <c r="W267" s="19"/>
      <c r="X267" s="19"/>
      <c r="Y267" s="19"/>
      <c r="Z267" s="21"/>
      <c r="AA267" s="19"/>
      <c r="AB267" s="19"/>
      <c r="AC267" s="19"/>
      <c r="AD267" s="19"/>
      <c r="AE267" s="22">
        <f t="shared" si="115"/>
      </c>
      <c r="AF267" s="23">
        <f t="shared" si="116"/>
      </c>
      <c r="AG267" s="23">
        <f t="shared" si="117"/>
      </c>
      <c r="AH267" s="5">
        <f t="shared" si="118"/>
      </c>
      <c r="AI267" s="29">
        <f t="shared" si="119"/>
        <v>0</v>
      </c>
      <c r="AJ267" s="29">
        <f t="shared" si="120"/>
        <v>0</v>
      </c>
      <c r="AK267" s="29">
        <f t="shared" si="121"/>
        <v>0</v>
      </c>
      <c r="AL267" s="29">
        <f t="shared" si="122"/>
        <v>0</v>
      </c>
      <c r="AM267" s="29">
        <f t="shared" si="123"/>
        <v>0</v>
      </c>
      <c r="AN267" s="29">
        <f t="shared" si="124"/>
        <v>0</v>
      </c>
      <c r="AO267" s="29">
        <f t="shared" si="125"/>
        <v>0</v>
      </c>
      <c r="AP267" s="29">
        <f t="shared" si="126"/>
        <v>0</v>
      </c>
      <c r="AQ267" s="29">
        <f t="shared" si="127"/>
        <v>0</v>
      </c>
    </row>
    <row r="268" spans="1:43" ht="12.75">
      <c r="A268" s="27">
        <f t="shared" si="110"/>
        <v>0</v>
      </c>
      <c r="B268" s="56">
        <f t="shared" si="111"/>
        <v>0</v>
      </c>
      <c r="C268" s="57">
        <f t="shared" si="112"/>
        <v>0</v>
      </c>
      <c r="D268" s="5">
        <v>7</v>
      </c>
      <c r="E268" s="27">
        <f t="shared" si="113"/>
        <v>0</v>
      </c>
      <c r="F268" s="5">
        <f t="shared" si="114"/>
        <v>0</v>
      </c>
      <c r="G268" s="18"/>
      <c r="H268" s="19"/>
      <c r="I268" s="19"/>
      <c r="J268" s="19"/>
      <c r="K268" s="19"/>
      <c r="L268" s="19"/>
      <c r="M268" s="19"/>
      <c r="N268" s="20"/>
      <c r="O268" s="20"/>
      <c r="P268" s="19"/>
      <c r="Q268" s="19"/>
      <c r="R268" s="19"/>
      <c r="S268" s="19"/>
      <c r="T268" s="19"/>
      <c r="U268" s="21"/>
      <c r="V268" s="19"/>
      <c r="W268" s="19"/>
      <c r="X268" s="19"/>
      <c r="Y268" s="19"/>
      <c r="Z268" s="21"/>
      <c r="AA268" s="19"/>
      <c r="AB268" s="19"/>
      <c r="AC268" s="19"/>
      <c r="AD268" s="19"/>
      <c r="AE268" s="22">
        <f t="shared" si="115"/>
      </c>
      <c r="AF268" s="23">
        <f t="shared" si="116"/>
      </c>
      <c r="AG268" s="23">
        <f t="shared" si="117"/>
      </c>
      <c r="AH268" s="5">
        <f t="shared" si="118"/>
      </c>
      <c r="AI268" s="29">
        <f t="shared" si="119"/>
        <v>0</v>
      </c>
      <c r="AJ268" s="29">
        <f t="shared" si="120"/>
        <v>0</v>
      </c>
      <c r="AK268" s="29">
        <f t="shared" si="121"/>
        <v>0</v>
      </c>
      <c r="AL268" s="29">
        <f t="shared" si="122"/>
        <v>0</v>
      </c>
      <c r="AM268" s="29">
        <f t="shared" si="123"/>
        <v>0</v>
      </c>
      <c r="AN268" s="29">
        <f t="shared" si="124"/>
        <v>0</v>
      </c>
      <c r="AO268" s="29">
        <f t="shared" si="125"/>
        <v>0</v>
      </c>
      <c r="AP268" s="29">
        <f t="shared" si="126"/>
        <v>0</v>
      </c>
      <c r="AQ268" s="29">
        <f t="shared" si="127"/>
        <v>0</v>
      </c>
    </row>
    <row r="269" spans="1:43" ht="12.75">
      <c r="A269" s="27">
        <f t="shared" si="110"/>
        <v>0</v>
      </c>
      <c r="B269" s="56">
        <f t="shared" si="111"/>
        <v>0</v>
      </c>
      <c r="C269" s="57">
        <f t="shared" si="112"/>
        <v>0</v>
      </c>
      <c r="D269" s="5">
        <v>7</v>
      </c>
      <c r="E269" s="27">
        <f t="shared" si="113"/>
        <v>0</v>
      </c>
      <c r="F269" s="5">
        <f t="shared" si="114"/>
        <v>0</v>
      </c>
      <c r="G269" s="18"/>
      <c r="H269" s="19"/>
      <c r="I269" s="19"/>
      <c r="J269" s="19"/>
      <c r="K269" s="19"/>
      <c r="L269" s="19"/>
      <c r="M269" s="19"/>
      <c r="N269" s="20"/>
      <c r="O269" s="20"/>
      <c r="P269" s="19"/>
      <c r="Q269" s="19"/>
      <c r="R269" s="19"/>
      <c r="S269" s="19"/>
      <c r="T269" s="19"/>
      <c r="U269" s="21"/>
      <c r="V269" s="19"/>
      <c r="W269" s="19"/>
      <c r="X269" s="19"/>
      <c r="Y269" s="19"/>
      <c r="Z269" s="21"/>
      <c r="AA269" s="19"/>
      <c r="AB269" s="19"/>
      <c r="AC269" s="19"/>
      <c r="AD269" s="19"/>
      <c r="AE269" s="22">
        <f t="shared" si="115"/>
      </c>
      <c r="AF269" s="23">
        <f t="shared" si="116"/>
      </c>
      <c r="AG269" s="23">
        <f t="shared" si="117"/>
      </c>
      <c r="AH269" s="5">
        <f t="shared" si="118"/>
      </c>
      <c r="AI269" s="29">
        <f t="shared" si="119"/>
        <v>0</v>
      </c>
      <c r="AJ269" s="29">
        <f t="shared" si="120"/>
        <v>0</v>
      </c>
      <c r="AK269" s="29">
        <f t="shared" si="121"/>
        <v>0</v>
      </c>
      <c r="AL269" s="29">
        <f t="shared" si="122"/>
        <v>0</v>
      </c>
      <c r="AM269" s="29">
        <f t="shared" si="123"/>
        <v>0</v>
      </c>
      <c r="AN269" s="29">
        <f t="shared" si="124"/>
        <v>0</v>
      </c>
      <c r="AO269" s="29">
        <f t="shared" si="125"/>
        <v>0</v>
      </c>
      <c r="AP269" s="29">
        <f t="shared" si="126"/>
        <v>0</v>
      </c>
      <c r="AQ269" s="29">
        <f t="shared" si="127"/>
        <v>0</v>
      </c>
    </row>
    <row r="270" spans="1:43" ht="12.75">
      <c r="A270" s="27">
        <f t="shared" si="110"/>
        <v>0</v>
      </c>
      <c r="B270" s="56">
        <f t="shared" si="111"/>
        <v>0</v>
      </c>
      <c r="C270" s="57">
        <f t="shared" si="112"/>
        <v>0</v>
      </c>
      <c r="D270" s="5">
        <v>7</v>
      </c>
      <c r="E270" s="27">
        <f t="shared" si="113"/>
        <v>0</v>
      </c>
      <c r="F270" s="5">
        <f t="shared" si="114"/>
        <v>0</v>
      </c>
      <c r="G270" s="18"/>
      <c r="H270" s="19"/>
      <c r="I270" s="19"/>
      <c r="J270" s="19"/>
      <c r="K270" s="19"/>
      <c r="L270" s="19"/>
      <c r="M270" s="19"/>
      <c r="N270" s="20"/>
      <c r="O270" s="20"/>
      <c r="P270" s="19"/>
      <c r="Q270" s="19"/>
      <c r="R270" s="19"/>
      <c r="S270" s="19"/>
      <c r="T270" s="19"/>
      <c r="U270" s="21"/>
      <c r="V270" s="19"/>
      <c r="W270" s="19"/>
      <c r="X270" s="19"/>
      <c r="Y270" s="19"/>
      <c r="Z270" s="21"/>
      <c r="AA270" s="19"/>
      <c r="AB270" s="19"/>
      <c r="AC270" s="19"/>
      <c r="AD270" s="19"/>
      <c r="AE270" s="22">
        <f t="shared" si="115"/>
      </c>
      <c r="AF270" s="23">
        <f t="shared" si="116"/>
      </c>
      <c r="AG270" s="23">
        <f t="shared" si="117"/>
      </c>
      <c r="AH270" s="5">
        <f t="shared" si="118"/>
      </c>
      <c r="AI270" s="29">
        <f t="shared" si="119"/>
        <v>0</v>
      </c>
      <c r="AJ270" s="29">
        <f t="shared" si="120"/>
        <v>0</v>
      </c>
      <c r="AK270" s="29">
        <f t="shared" si="121"/>
        <v>0</v>
      </c>
      <c r="AL270" s="29">
        <f t="shared" si="122"/>
        <v>0</v>
      </c>
      <c r="AM270" s="29">
        <f t="shared" si="123"/>
        <v>0</v>
      </c>
      <c r="AN270" s="29">
        <f t="shared" si="124"/>
        <v>0</v>
      </c>
      <c r="AO270" s="29">
        <f t="shared" si="125"/>
        <v>0</v>
      </c>
      <c r="AP270" s="29">
        <f t="shared" si="126"/>
        <v>0</v>
      </c>
      <c r="AQ270" s="29">
        <f t="shared" si="127"/>
        <v>0</v>
      </c>
    </row>
    <row r="271" spans="1:43" ht="12.75">
      <c r="A271" s="27">
        <f t="shared" si="110"/>
        <v>0</v>
      </c>
      <c r="B271" s="56">
        <f t="shared" si="111"/>
        <v>0</v>
      </c>
      <c r="C271" s="57">
        <f t="shared" si="112"/>
        <v>0</v>
      </c>
      <c r="D271" s="5">
        <v>7</v>
      </c>
      <c r="E271" s="27">
        <f t="shared" si="113"/>
        <v>0</v>
      </c>
      <c r="F271" s="5">
        <f t="shared" si="114"/>
        <v>0</v>
      </c>
      <c r="G271" s="18"/>
      <c r="H271" s="19"/>
      <c r="I271" s="19"/>
      <c r="J271" s="19"/>
      <c r="K271" s="19"/>
      <c r="L271" s="19"/>
      <c r="M271" s="19"/>
      <c r="N271" s="20"/>
      <c r="O271" s="20"/>
      <c r="P271" s="19"/>
      <c r="Q271" s="19"/>
      <c r="R271" s="19"/>
      <c r="S271" s="19"/>
      <c r="T271" s="19"/>
      <c r="U271" s="21"/>
      <c r="V271" s="19"/>
      <c r="W271" s="19"/>
      <c r="X271" s="19"/>
      <c r="Y271" s="19"/>
      <c r="Z271" s="21"/>
      <c r="AA271" s="19"/>
      <c r="AB271" s="19"/>
      <c r="AC271" s="19"/>
      <c r="AD271" s="19"/>
      <c r="AE271" s="22">
        <f t="shared" si="115"/>
      </c>
      <c r="AF271" s="23">
        <f t="shared" si="116"/>
      </c>
      <c r="AG271" s="23">
        <f t="shared" si="117"/>
      </c>
      <c r="AH271" s="5">
        <f t="shared" si="118"/>
      </c>
      <c r="AI271" s="29">
        <f t="shared" si="119"/>
        <v>0</v>
      </c>
      <c r="AJ271" s="29">
        <f t="shared" si="120"/>
        <v>0</v>
      </c>
      <c r="AK271" s="29">
        <f t="shared" si="121"/>
        <v>0</v>
      </c>
      <c r="AL271" s="29">
        <f t="shared" si="122"/>
        <v>0</v>
      </c>
      <c r="AM271" s="29">
        <f t="shared" si="123"/>
        <v>0</v>
      </c>
      <c r="AN271" s="29">
        <f t="shared" si="124"/>
        <v>0</v>
      </c>
      <c r="AO271" s="29">
        <f t="shared" si="125"/>
        <v>0</v>
      </c>
      <c r="AP271" s="29">
        <f t="shared" si="126"/>
        <v>0</v>
      </c>
      <c r="AQ271" s="29">
        <f t="shared" si="127"/>
        <v>0</v>
      </c>
    </row>
    <row r="272" spans="7:33" ht="12.75">
      <c r="G272" s="58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59"/>
      <c r="AG272" s="59"/>
    </row>
    <row r="273" ht="12.75">
      <c r="G273" s="56"/>
    </row>
    <row r="274" spans="7:32" ht="12.75">
      <c r="G274" s="56"/>
      <c r="Y274" s="6" t="s">
        <v>102</v>
      </c>
      <c r="AB274" s="6"/>
      <c r="AC274" s="6"/>
      <c r="AD274" s="6"/>
      <c r="AE274" s="61">
        <f>IF(COUNT(AE252:AE271)=0,"",AVERAGE(AE252:AE271))</f>
      </c>
      <c r="AF274" s="69"/>
    </row>
    <row r="275" spans="7:33" ht="12.75">
      <c r="G275" s="56"/>
      <c r="AD275" s="62" t="s">
        <v>89</v>
      </c>
      <c r="AE275" s="63">
        <f>IF(AE274="","",STDEV(AE252:AE271)/SQRT(COUNT(AE252:AE271))*2)</f>
      </c>
      <c r="AF275" s="62" t="s">
        <v>90</v>
      </c>
      <c r="AG275" s="64"/>
    </row>
    <row r="276" spans="7:31" ht="12.75">
      <c r="G276" s="56"/>
      <c r="AD276" s="6" t="s">
        <v>57</v>
      </c>
      <c r="AE276" s="65">
        <f>IF(AE274="","",STDEV(AE252:AE271)/SQRT(COUNT(AE252:AE271)))</f>
      </c>
    </row>
    <row r="277" ht="12.75">
      <c r="G277" s="56"/>
    </row>
    <row r="278" ht="12.75">
      <c r="G278" s="56"/>
    </row>
    <row r="279" spans="7:13" ht="12.75">
      <c r="G279" s="56"/>
      <c r="J279" s="6" t="s">
        <v>7</v>
      </c>
      <c r="K279" s="6"/>
      <c r="L279" s="8"/>
      <c r="M279" s="7"/>
    </row>
    <row r="280" spans="7:31" ht="12.75">
      <c r="G280" s="6" t="s">
        <v>103</v>
      </c>
      <c r="H280" s="9"/>
      <c r="I280" s="10"/>
      <c r="J280" s="6" t="s">
        <v>10</v>
      </c>
      <c r="K280" s="6"/>
      <c r="L280" s="11"/>
      <c r="M280" s="54"/>
      <c r="N280" s="68">
        <f>IF(AND(COUNT(AE282:AE301)&gt;0,COUNT(AE282:AE301)&lt;5),"Caution! Strata has less than 5 lines","")</f>
      </c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</row>
    <row r="281" spans="1:33" ht="105">
      <c r="A281" s="6" t="s">
        <v>47</v>
      </c>
      <c r="B281" s="6" t="s">
        <v>74</v>
      </c>
      <c r="C281" s="6" t="s">
        <v>75</v>
      </c>
      <c r="D281" s="6" t="s">
        <v>76</v>
      </c>
      <c r="E281" s="6" t="s">
        <v>77</v>
      </c>
      <c r="F281" s="6" t="s">
        <v>78</v>
      </c>
      <c r="G281" s="12" t="s">
        <v>11</v>
      </c>
      <c r="H281" s="13" t="s">
        <v>12</v>
      </c>
      <c r="I281" s="13" t="s">
        <v>13</v>
      </c>
      <c r="J281" s="13" t="s">
        <v>14</v>
      </c>
      <c r="K281" s="13" t="s">
        <v>15</v>
      </c>
      <c r="L281" s="13" t="s">
        <v>16</v>
      </c>
      <c r="M281" s="13" t="s">
        <v>17</v>
      </c>
      <c r="N281" s="14" t="s">
        <v>18</v>
      </c>
      <c r="O281" s="14" t="s">
        <v>19</v>
      </c>
      <c r="P281" s="15" t="s">
        <v>20</v>
      </c>
      <c r="Q281" s="15" t="s">
        <v>21</v>
      </c>
      <c r="R281" s="15" t="s">
        <v>22</v>
      </c>
      <c r="S281" s="15" t="s">
        <v>23</v>
      </c>
      <c r="T281" s="15" t="s">
        <v>24</v>
      </c>
      <c r="U281" s="15" t="s">
        <v>20</v>
      </c>
      <c r="V281" s="15" t="s">
        <v>21</v>
      </c>
      <c r="W281" s="15" t="s">
        <v>22</v>
      </c>
      <c r="X281" s="15" t="s">
        <v>23</v>
      </c>
      <c r="Y281" s="15" t="s">
        <v>24</v>
      </c>
      <c r="Z281" s="15" t="s">
        <v>20</v>
      </c>
      <c r="AA281" s="15" t="s">
        <v>21</v>
      </c>
      <c r="AB281" s="15" t="s">
        <v>22</v>
      </c>
      <c r="AC281" s="15" t="s">
        <v>23</v>
      </c>
      <c r="AD281" s="15" t="s">
        <v>24</v>
      </c>
      <c r="AE281" s="16" t="s">
        <v>25</v>
      </c>
      <c r="AF281" s="17" t="s">
        <v>26</v>
      </c>
      <c r="AG281" s="17" t="s">
        <v>27</v>
      </c>
    </row>
    <row r="282" spans="1:43" ht="12.75">
      <c r="A282" s="27">
        <f aca="true" t="shared" si="128" ref="A282:A301">D$3</f>
        <v>0</v>
      </c>
      <c r="B282" s="56">
        <f aca="true" t="shared" si="129" ref="B282:B301">D$9</f>
        <v>0</v>
      </c>
      <c r="C282" s="57">
        <f aca="true" t="shared" si="130" ref="C282:C301">L$279</f>
        <v>0</v>
      </c>
      <c r="D282" s="5">
        <v>8</v>
      </c>
      <c r="E282" s="27">
        <f aca="true" t="shared" si="131" ref="E282:E301">H$280</f>
        <v>0</v>
      </c>
      <c r="F282" s="5">
        <f aca="true" t="shared" si="132" ref="F282:F301">C$23</f>
        <v>0</v>
      </c>
      <c r="G282" s="18"/>
      <c r="H282" s="19"/>
      <c r="I282" s="19"/>
      <c r="J282" s="19"/>
      <c r="K282" s="19"/>
      <c r="L282" s="19"/>
      <c r="M282" s="19"/>
      <c r="N282" s="20"/>
      <c r="O282" s="20"/>
      <c r="P282" s="19"/>
      <c r="Q282" s="19"/>
      <c r="R282" s="19"/>
      <c r="S282" s="19"/>
      <c r="T282" s="19"/>
      <c r="U282" s="21"/>
      <c r="V282" s="19"/>
      <c r="W282" s="19"/>
      <c r="X282" s="19"/>
      <c r="Y282" s="19"/>
      <c r="Z282" s="21"/>
      <c r="AA282" s="19"/>
      <c r="AB282" s="19"/>
      <c r="AC282" s="19"/>
      <c r="AD282" s="19"/>
      <c r="AE282" s="22">
        <f aca="true" t="shared" si="133" ref="AE282:AE301">IF(SUM(P282:AD282)=0,"",IF(SUM(U282:Y282,Z282:AD282)=0,((AL282/(SUM(P282:T282)-(AO282*0.5))))*100,IF(SUM(Z282:AD282)=0,(AM282/(SUM(P282:T282,U282:Y282)-(AP282*0.5))),(AN282/(SUM(P282:T282,U282:Y282,Z282:AD282)-(AQ282*0.5))))*100))</f>
      </c>
      <c r="AF282" s="23">
        <f aca="true" t="shared" si="134" ref="AF282:AF301">IF(AND(SUM(P282:T282)&lt;&gt;0,SUM(P282:T282)&lt;&gt;5,SUM(P282:T282)&lt;&gt;10,SUM(P282:T282)&lt;&gt;15,SUM(P282:T282)&lt;&gt;20),1,IF(AND(SUM(U282:Y282)&lt;&gt;0,SUM(U282:Y282)&lt;&gt;5,SUM(U282:Y282)&lt;&gt;10,SUM(U282:Y282)&lt;&gt;15,SUM(U282:Y282)&lt;&gt;20),2,IF(AND(SUM(Z282:AD282)&lt;&gt;0,SUM(Z282:AD282)&lt;&gt;5,SUM(Z282:AD282)&lt;&gt;10,SUM(Z282:AD282)&lt;&gt;15,SUM(Z282:AD282)&lt;&gt;20),3,"")))</f>
      </c>
      <c r="AG282" s="23">
        <f aca="true" t="shared" si="135" ref="AG282:AG301">IF(AND(SUM(P282:T282)&lt;&gt;0,SUM(U282:AD282)=0),1,IF(AND(SUM(U282:Y282)&lt;&gt;0,SUM(P282:T282,Z282:AD282)=0),1,IF(AND(SUM(Z282:AD282)&lt;&gt;0,SUM(P282:Y282)=0),1,"")))</f>
      </c>
      <c r="AH282" s="5">
        <f aca="true" t="shared" si="136" ref="AH282:AH301">IF(SUM(P282:AD282)=0,"",IF(SUM(U282:AD282)=0,SUM(P282:T282)-AO282*0.5,IF(SUM(Z282:AD282)=0,SUM(P282:Y282)-AP282*0.5,SUM(P282:AD282)-AQ282*0.5)))</f>
      </c>
      <c r="AI282" s="29">
        <f aca="true" t="shared" si="137" ref="AI282:AI301">IF(Q282=0,0,IF(P282&gt;0,0,1))</f>
        <v>0</v>
      </c>
      <c r="AJ282" s="29">
        <f aca="true" t="shared" si="138" ref="AJ282:AJ301">IF(V282=0,0,IF(U282&gt;0,0,1))</f>
        <v>0</v>
      </c>
      <c r="AK282" s="29">
        <f aca="true" t="shared" si="139" ref="AK282:AK301">IF(AA282=0,0,IF(Z282&gt;0,0,1))</f>
        <v>0</v>
      </c>
      <c r="AL282" s="29">
        <f aca="true" t="shared" si="140" ref="AL282:AL301">P282+(IF(P282&gt;0,0,IF(Q282&gt;0,1,0)))</f>
        <v>0</v>
      </c>
      <c r="AM282" s="29">
        <f aca="true" t="shared" si="141" ref="AM282:AM301">SUM(P282,U282)+(IF(SUM(AI282:AJ282)=0,0,IF(U282&gt;0,0,IF(P282&gt;0,AJ282,1))))</f>
        <v>0</v>
      </c>
      <c r="AN282" s="29">
        <f aca="true" t="shared" si="142" ref="AN282:AN301">SUM(Z282,U282,P282)+(IF(SUM(AI282:AK282)=0,0,IF(Z282&gt;0,0,IF(U282&gt;0,AK282,IF(P282&gt;0,MAX(AJ282:AK282),1)))))</f>
        <v>0</v>
      </c>
      <c r="AO282" s="29">
        <f aca="true" t="shared" si="143" ref="AO282:AO301">SUM(Q282:S282)-(AL282-P282)</f>
        <v>0</v>
      </c>
      <c r="AP282" s="29">
        <f aca="true" t="shared" si="144" ref="AP282:AP301">SUM(Q282:S282,V282:X282)-(AM282-SUM(U282,P282))</f>
        <v>0</v>
      </c>
      <c r="AQ282" s="29">
        <f aca="true" t="shared" si="145" ref="AQ282:AQ301">SUM(Q282:S282,V282:X282,AA282:AC282)-(AN282-SUM(Z282,U282,P282))</f>
        <v>0</v>
      </c>
    </row>
    <row r="283" spans="1:43" ht="12.75">
      <c r="A283" s="27">
        <f t="shared" si="128"/>
        <v>0</v>
      </c>
      <c r="B283" s="56">
        <f t="shared" si="129"/>
        <v>0</v>
      </c>
      <c r="C283" s="57">
        <f t="shared" si="130"/>
        <v>0</v>
      </c>
      <c r="D283" s="5">
        <v>8</v>
      </c>
      <c r="E283" s="27">
        <f t="shared" si="131"/>
        <v>0</v>
      </c>
      <c r="F283" s="5">
        <f t="shared" si="132"/>
        <v>0</v>
      </c>
      <c r="G283" s="18"/>
      <c r="H283" s="19"/>
      <c r="I283" s="19"/>
      <c r="J283" s="19"/>
      <c r="K283" s="19"/>
      <c r="L283" s="19"/>
      <c r="M283" s="19"/>
      <c r="N283" s="20"/>
      <c r="O283" s="20"/>
      <c r="P283" s="19"/>
      <c r="Q283" s="19"/>
      <c r="R283" s="19"/>
      <c r="S283" s="19"/>
      <c r="T283" s="19"/>
      <c r="U283" s="21"/>
      <c r="V283" s="19"/>
      <c r="W283" s="19"/>
      <c r="X283" s="19"/>
      <c r="Y283" s="19"/>
      <c r="Z283" s="21"/>
      <c r="AA283" s="19"/>
      <c r="AB283" s="19"/>
      <c r="AC283" s="19"/>
      <c r="AD283" s="19"/>
      <c r="AE283" s="22">
        <f t="shared" si="133"/>
      </c>
      <c r="AF283" s="23">
        <f t="shared" si="134"/>
      </c>
      <c r="AG283" s="23">
        <f t="shared" si="135"/>
      </c>
      <c r="AH283" s="5">
        <f t="shared" si="136"/>
      </c>
      <c r="AI283" s="29">
        <f t="shared" si="137"/>
        <v>0</v>
      </c>
      <c r="AJ283" s="29">
        <f t="shared" si="138"/>
        <v>0</v>
      </c>
      <c r="AK283" s="29">
        <f t="shared" si="139"/>
        <v>0</v>
      </c>
      <c r="AL283" s="29">
        <f t="shared" si="140"/>
        <v>0</v>
      </c>
      <c r="AM283" s="29">
        <f t="shared" si="141"/>
        <v>0</v>
      </c>
      <c r="AN283" s="29">
        <f t="shared" si="142"/>
        <v>0</v>
      </c>
      <c r="AO283" s="29">
        <f t="shared" si="143"/>
        <v>0</v>
      </c>
      <c r="AP283" s="29">
        <f t="shared" si="144"/>
        <v>0</v>
      </c>
      <c r="AQ283" s="29">
        <f t="shared" si="145"/>
        <v>0</v>
      </c>
    </row>
    <row r="284" spans="1:43" ht="12.75">
      <c r="A284" s="27">
        <f t="shared" si="128"/>
        <v>0</v>
      </c>
      <c r="B284" s="56">
        <f t="shared" si="129"/>
        <v>0</v>
      </c>
      <c r="C284" s="57">
        <f t="shared" si="130"/>
        <v>0</v>
      </c>
      <c r="D284" s="5">
        <v>8</v>
      </c>
      <c r="E284" s="27">
        <f t="shared" si="131"/>
        <v>0</v>
      </c>
      <c r="F284" s="5">
        <f t="shared" si="132"/>
        <v>0</v>
      </c>
      <c r="G284" s="18"/>
      <c r="H284" s="19"/>
      <c r="I284" s="19"/>
      <c r="J284" s="19"/>
      <c r="K284" s="19"/>
      <c r="L284" s="19"/>
      <c r="M284" s="19"/>
      <c r="N284" s="20"/>
      <c r="O284" s="20"/>
      <c r="P284" s="19"/>
      <c r="Q284" s="19"/>
      <c r="R284" s="19"/>
      <c r="S284" s="19"/>
      <c r="T284" s="19"/>
      <c r="U284" s="21"/>
      <c r="V284" s="19"/>
      <c r="W284" s="19"/>
      <c r="X284" s="19"/>
      <c r="Y284" s="19"/>
      <c r="Z284" s="21"/>
      <c r="AA284" s="19"/>
      <c r="AB284" s="19"/>
      <c r="AC284" s="19"/>
      <c r="AD284" s="19"/>
      <c r="AE284" s="22">
        <f t="shared" si="133"/>
      </c>
      <c r="AF284" s="23">
        <f t="shared" si="134"/>
      </c>
      <c r="AG284" s="23">
        <f t="shared" si="135"/>
      </c>
      <c r="AH284" s="5">
        <f t="shared" si="136"/>
      </c>
      <c r="AI284" s="29">
        <f t="shared" si="137"/>
        <v>0</v>
      </c>
      <c r="AJ284" s="29">
        <f t="shared" si="138"/>
        <v>0</v>
      </c>
      <c r="AK284" s="29">
        <f t="shared" si="139"/>
        <v>0</v>
      </c>
      <c r="AL284" s="29">
        <f t="shared" si="140"/>
        <v>0</v>
      </c>
      <c r="AM284" s="29">
        <f t="shared" si="141"/>
        <v>0</v>
      </c>
      <c r="AN284" s="29">
        <f t="shared" si="142"/>
        <v>0</v>
      </c>
      <c r="AO284" s="29">
        <f t="shared" si="143"/>
        <v>0</v>
      </c>
      <c r="AP284" s="29">
        <f t="shared" si="144"/>
        <v>0</v>
      </c>
      <c r="AQ284" s="29">
        <f t="shared" si="145"/>
        <v>0</v>
      </c>
    </row>
    <row r="285" spans="1:43" ht="12.75">
      <c r="A285" s="27">
        <f t="shared" si="128"/>
        <v>0</v>
      </c>
      <c r="B285" s="56">
        <f t="shared" si="129"/>
        <v>0</v>
      </c>
      <c r="C285" s="57">
        <f t="shared" si="130"/>
        <v>0</v>
      </c>
      <c r="D285" s="5">
        <v>8</v>
      </c>
      <c r="E285" s="27">
        <f t="shared" si="131"/>
        <v>0</v>
      </c>
      <c r="F285" s="5">
        <f t="shared" si="132"/>
        <v>0</v>
      </c>
      <c r="G285" s="18"/>
      <c r="H285" s="19"/>
      <c r="I285" s="19"/>
      <c r="J285" s="19"/>
      <c r="K285" s="19"/>
      <c r="L285" s="19"/>
      <c r="M285" s="19"/>
      <c r="N285" s="20"/>
      <c r="O285" s="20"/>
      <c r="P285" s="19"/>
      <c r="Q285" s="19"/>
      <c r="R285" s="19"/>
      <c r="S285" s="19"/>
      <c r="T285" s="19"/>
      <c r="U285" s="21"/>
      <c r="V285" s="19"/>
      <c r="W285" s="19"/>
      <c r="X285" s="19"/>
      <c r="Y285" s="19"/>
      <c r="Z285" s="21"/>
      <c r="AA285" s="19"/>
      <c r="AB285" s="19"/>
      <c r="AC285" s="19"/>
      <c r="AD285" s="19"/>
      <c r="AE285" s="22">
        <f t="shared" si="133"/>
      </c>
      <c r="AF285" s="23">
        <f t="shared" si="134"/>
      </c>
      <c r="AG285" s="23">
        <f t="shared" si="135"/>
      </c>
      <c r="AH285" s="5">
        <f t="shared" si="136"/>
      </c>
      <c r="AI285" s="29">
        <f t="shared" si="137"/>
        <v>0</v>
      </c>
      <c r="AJ285" s="29">
        <f t="shared" si="138"/>
        <v>0</v>
      </c>
      <c r="AK285" s="29">
        <f t="shared" si="139"/>
        <v>0</v>
      </c>
      <c r="AL285" s="29">
        <f t="shared" si="140"/>
        <v>0</v>
      </c>
      <c r="AM285" s="29">
        <f t="shared" si="141"/>
        <v>0</v>
      </c>
      <c r="AN285" s="29">
        <f t="shared" si="142"/>
        <v>0</v>
      </c>
      <c r="AO285" s="29">
        <f t="shared" si="143"/>
        <v>0</v>
      </c>
      <c r="AP285" s="29">
        <f t="shared" si="144"/>
        <v>0</v>
      </c>
      <c r="AQ285" s="29">
        <f t="shared" si="145"/>
        <v>0</v>
      </c>
    </row>
    <row r="286" spans="1:43" ht="12.75">
      <c r="A286" s="27">
        <f t="shared" si="128"/>
        <v>0</v>
      </c>
      <c r="B286" s="56">
        <f t="shared" si="129"/>
        <v>0</v>
      </c>
      <c r="C286" s="57">
        <f t="shared" si="130"/>
        <v>0</v>
      </c>
      <c r="D286" s="5">
        <v>8</v>
      </c>
      <c r="E286" s="27">
        <f t="shared" si="131"/>
        <v>0</v>
      </c>
      <c r="F286" s="5">
        <f t="shared" si="132"/>
        <v>0</v>
      </c>
      <c r="G286" s="18"/>
      <c r="H286" s="19"/>
      <c r="I286" s="19"/>
      <c r="J286" s="19"/>
      <c r="K286" s="19"/>
      <c r="L286" s="19"/>
      <c r="M286" s="19"/>
      <c r="N286" s="20"/>
      <c r="O286" s="20"/>
      <c r="P286" s="19"/>
      <c r="Q286" s="19"/>
      <c r="R286" s="19"/>
      <c r="S286" s="19"/>
      <c r="T286" s="19"/>
      <c r="U286" s="21"/>
      <c r="V286" s="19"/>
      <c r="W286" s="19"/>
      <c r="X286" s="19"/>
      <c r="Y286" s="19"/>
      <c r="Z286" s="21"/>
      <c r="AA286" s="19"/>
      <c r="AB286" s="19"/>
      <c r="AC286" s="19"/>
      <c r="AD286" s="19"/>
      <c r="AE286" s="22">
        <f t="shared" si="133"/>
      </c>
      <c r="AF286" s="23">
        <f t="shared" si="134"/>
      </c>
      <c r="AG286" s="23">
        <f t="shared" si="135"/>
      </c>
      <c r="AH286" s="5">
        <f t="shared" si="136"/>
      </c>
      <c r="AI286" s="29">
        <f t="shared" si="137"/>
        <v>0</v>
      </c>
      <c r="AJ286" s="29">
        <f t="shared" si="138"/>
        <v>0</v>
      </c>
      <c r="AK286" s="29">
        <f t="shared" si="139"/>
        <v>0</v>
      </c>
      <c r="AL286" s="29">
        <f t="shared" si="140"/>
        <v>0</v>
      </c>
      <c r="AM286" s="29">
        <f t="shared" si="141"/>
        <v>0</v>
      </c>
      <c r="AN286" s="29">
        <f t="shared" si="142"/>
        <v>0</v>
      </c>
      <c r="AO286" s="29">
        <f t="shared" si="143"/>
        <v>0</v>
      </c>
      <c r="AP286" s="29">
        <f t="shared" si="144"/>
        <v>0</v>
      </c>
      <c r="AQ286" s="29">
        <f t="shared" si="145"/>
        <v>0</v>
      </c>
    </row>
    <row r="287" spans="1:43" ht="12.75">
      <c r="A287" s="27">
        <f t="shared" si="128"/>
        <v>0</v>
      </c>
      <c r="B287" s="56">
        <f t="shared" si="129"/>
        <v>0</v>
      </c>
      <c r="C287" s="57">
        <f t="shared" si="130"/>
        <v>0</v>
      </c>
      <c r="D287" s="5">
        <v>8</v>
      </c>
      <c r="E287" s="27">
        <f t="shared" si="131"/>
        <v>0</v>
      </c>
      <c r="F287" s="5">
        <f t="shared" si="132"/>
        <v>0</v>
      </c>
      <c r="G287" s="18"/>
      <c r="H287" s="19"/>
      <c r="I287" s="19"/>
      <c r="J287" s="19"/>
      <c r="K287" s="19"/>
      <c r="L287" s="19"/>
      <c r="M287" s="19"/>
      <c r="N287" s="20"/>
      <c r="O287" s="20"/>
      <c r="P287" s="19"/>
      <c r="Q287" s="19"/>
      <c r="R287" s="19"/>
      <c r="S287" s="19"/>
      <c r="T287" s="19"/>
      <c r="U287" s="21"/>
      <c r="V287" s="19"/>
      <c r="W287" s="19"/>
      <c r="X287" s="19"/>
      <c r="Y287" s="19"/>
      <c r="Z287" s="21"/>
      <c r="AA287" s="19"/>
      <c r="AB287" s="19"/>
      <c r="AC287" s="19"/>
      <c r="AD287" s="19"/>
      <c r="AE287" s="22">
        <f t="shared" si="133"/>
      </c>
      <c r="AF287" s="23">
        <f t="shared" si="134"/>
      </c>
      <c r="AG287" s="23">
        <f t="shared" si="135"/>
      </c>
      <c r="AH287" s="5">
        <f t="shared" si="136"/>
      </c>
      <c r="AI287" s="29">
        <f t="shared" si="137"/>
        <v>0</v>
      </c>
      <c r="AJ287" s="29">
        <f t="shared" si="138"/>
        <v>0</v>
      </c>
      <c r="AK287" s="29">
        <f t="shared" si="139"/>
        <v>0</v>
      </c>
      <c r="AL287" s="29">
        <f t="shared" si="140"/>
        <v>0</v>
      </c>
      <c r="AM287" s="29">
        <f t="shared" si="141"/>
        <v>0</v>
      </c>
      <c r="AN287" s="29">
        <f t="shared" si="142"/>
        <v>0</v>
      </c>
      <c r="AO287" s="29">
        <f t="shared" si="143"/>
        <v>0</v>
      </c>
      <c r="AP287" s="29">
        <f t="shared" si="144"/>
        <v>0</v>
      </c>
      <c r="AQ287" s="29">
        <f t="shared" si="145"/>
        <v>0</v>
      </c>
    </row>
    <row r="288" spans="1:43" ht="12.75">
      <c r="A288" s="27">
        <f t="shared" si="128"/>
        <v>0</v>
      </c>
      <c r="B288" s="56">
        <f t="shared" si="129"/>
        <v>0</v>
      </c>
      <c r="C288" s="57">
        <f t="shared" si="130"/>
        <v>0</v>
      </c>
      <c r="D288" s="5">
        <v>8</v>
      </c>
      <c r="E288" s="27">
        <f t="shared" si="131"/>
        <v>0</v>
      </c>
      <c r="F288" s="5">
        <f t="shared" si="132"/>
        <v>0</v>
      </c>
      <c r="G288" s="18"/>
      <c r="H288" s="19"/>
      <c r="I288" s="19"/>
      <c r="J288" s="19"/>
      <c r="K288" s="19"/>
      <c r="L288" s="19"/>
      <c r="M288" s="19"/>
      <c r="N288" s="20"/>
      <c r="O288" s="20"/>
      <c r="P288" s="19"/>
      <c r="Q288" s="19"/>
      <c r="R288" s="19"/>
      <c r="S288" s="19"/>
      <c r="T288" s="19"/>
      <c r="U288" s="21"/>
      <c r="V288" s="19"/>
      <c r="W288" s="19"/>
      <c r="X288" s="19"/>
      <c r="Y288" s="19"/>
      <c r="Z288" s="21"/>
      <c r="AA288" s="19"/>
      <c r="AB288" s="19"/>
      <c r="AC288" s="19"/>
      <c r="AD288" s="19"/>
      <c r="AE288" s="22">
        <f t="shared" si="133"/>
      </c>
      <c r="AF288" s="23">
        <f t="shared" si="134"/>
      </c>
      <c r="AG288" s="23">
        <f t="shared" si="135"/>
      </c>
      <c r="AH288" s="5">
        <f t="shared" si="136"/>
      </c>
      <c r="AI288" s="29">
        <f t="shared" si="137"/>
        <v>0</v>
      </c>
      <c r="AJ288" s="29">
        <f t="shared" si="138"/>
        <v>0</v>
      </c>
      <c r="AK288" s="29">
        <f t="shared" si="139"/>
        <v>0</v>
      </c>
      <c r="AL288" s="29">
        <f t="shared" si="140"/>
        <v>0</v>
      </c>
      <c r="AM288" s="29">
        <f t="shared" si="141"/>
        <v>0</v>
      </c>
      <c r="AN288" s="29">
        <f t="shared" si="142"/>
        <v>0</v>
      </c>
      <c r="AO288" s="29">
        <f t="shared" si="143"/>
        <v>0</v>
      </c>
      <c r="AP288" s="29">
        <f t="shared" si="144"/>
        <v>0</v>
      </c>
      <c r="AQ288" s="29">
        <f t="shared" si="145"/>
        <v>0</v>
      </c>
    </row>
    <row r="289" spans="1:43" ht="12.75">
      <c r="A289" s="27">
        <f t="shared" si="128"/>
        <v>0</v>
      </c>
      <c r="B289" s="56">
        <f t="shared" si="129"/>
        <v>0</v>
      </c>
      <c r="C289" s="57">
        <f t="shared" si="130"/>
        <v>0</v>
      </c>
      <c r="D289" s="5">
        <v>8</v>
      </c>
      <c r="E289" s="27">
        <f t="shared" si="131"/>
        <v>0</v>
      </c>
      <c r="F289" s="5">
        <f t="shared" si="132"/>
        <v>0</v>
      </c>
      <c r="G289" s="18"/>
      <c r="H289" s="19"/>
      <c r="I289" s="19"/>
      <c r="J289" s="19"/>
      <c r="K289" s="19"/>
      <c r="L289" s="19"/>
      <c r="M289" s="19"/>
      <c r="N289" s="20"/>
      <c r="O289" s="20"/>
      <c r="P289" s="19"/>
      <c r="Q289" s="19"/>
      <c r="R289" s="19"/>
      <c r="S289" s="19"/>
      <c r="T289" s="19"/>
      <c r="U289" s="21"/>
      <c r="V289" s="19"/>
      <c r="W289" s="19"/>
      <c r="X289" s="19"/>
      <c r="Y289" s="19"/>
      <c r="Z289" s="21"/>
      <c r="AA289" s="19"/>
      <c r="AB289" s="19"/>
      <c r="AC289" s="19"/>
      <c r="AD289" s="19"/>
      <c r="AE289" s="22">
        <f t="shared" si="133"/>
      </c>
      <c r="AF289" s="23">
        <f t="shared" si="134"/>
      </c>
      <c r="AG289" s="23">
        <f t="shared" si="135"/>
      </c>
      <c r="AH289" s="5">
        <f t="shared" si="136"/>
      </c>
      <c r="AI289" s="29">
        <f t="shared" si="137"/>
        <v>0</v>
      </c>
      <c r="AJ289" s="29">
        <f t="shared" si="138"/>
        <v>0</v>
      </c>
      <c r="AK289" s="29">
        <f t="shared" si="139"/>
        <v>0</v>
      </c>
      <c r="AL289" s="29">
        <f t="shared" si="140"/>
        <v>0</v>
      </c>
      <c r="AM289" s="29">
        <f t="shared" si="141"/>
        <v>0</v>
      </c>
      <c r="AN289" s="29">
        <f t="shared" si="142"/>
        <v>0</v>
      </c>
      <c r="AO289" s="29">
        <f t="shared" si="143"/>
        <v>0</v>
      </c>
      <c r="AP289" s="29">
        <f t="shared" si="144"/>
        <v>0</v>
      </c>
      <c r="AQ289" s="29">
        <f t="shared" si="145"/>
        <v>0</v>
      </c>
    </row>
    <row r="290" spans="1:43" ht="12.75">
      <c r="A290" s="27">
        <f t="shared" si="128"/>
        <v>0</v>
      </c>
      <c r="B290" s="56">
        <f t="shared" si="129"/>
        <v>0</v>
      </c>
      <c r="C290" s="57">
        <f t="shared" si="130"/>
        <v>0</v>
      </c>
      <c r="D290" s="5">
        <v>8</v>
      </c>
      <c r="E290" s="27">
        <f t="shared" si="131"/>
        <v>0</v>
      </c>
      <c r="F290" s="5">
        <f t="shared" si="132"/>
        <v>0</v>
      </c>
      <c r="G290" s="18"/>
      <c r="H290" s="19"/>
      <c r="I290" s="19"/>
      <c r="J290" s="19"/>
      <c r="K290" s="19"/>
      <c r="L290" s="19"/>
      <c r="M290" s="19"/>
      <c r="N290" s="20"/>
      <c r="O290" s="20"/>
      <c r="P290" s="19"/>
      <c r="Q290" s="19"/>
      <c r="R290" s="19"/>
      <c r="S290" s="19"/>
      <c r="T290" s="19"/>
      <c r="U290" s="21"/>
      <c r="V290" s="19"/>
      <c r="W290" s="19"/>
      <c r="X290" s="19"/>
      <c r="Y290" s="19"/>
      <c r="Z290" s="21"/>
      <c r="AA290" s="19"/>
      <c r="AB290" s="19"/>
      <c r="AC290" s="19"/>
      <c r="AD290" s="19"/>
      <c r="AE290" s="22">
        <f t="shared" si="133"/>
      </c>
      <c r="AF290" s="23">
        <f t="shared" si="134"/>
      </c>
      <c r="AG290" s="23">
        <f t="shared" si="135"/>
      </c>
      <c r="AH290" s="5">
        <f t="shared" si="136"/>
      </c>
      <c r="AI290" s="29">
        <f t="shared" si="137"/>
        <v>0</v>
      </c>
      <c r="AJ290" s="29">
        <f t="shared" si="138"/>
        <v>0</v>
      </c>
      <c r="AK290" s="29">
        <f t="shared" si="139"/>
        <v>0</v>
      </c>
      <c r="AL290" s="29">
        <f t="shared" si="140"/>
        <v>0</v>
      </c>
      <c r="AM290" s="29">
        <f t="shared" si="141"/>
        <v>0</v>
      </c>
      <c r="AN290" s="29">
        <f t="shared" si="142"/>
        <v>0</v>
      </c>
      <c r="AO290" s="29">
        <f t="shared" si="143"/>
        <v>0</v>
      </c>
      <c r="AP290" s="29">
        <f t="shared" si="144"/>
        <v>0</v>
      </c>
      <c r="AQ290" s="29">
        <f t="shared" si="145"/>
        <v>0</v>
      </c>
    </row>
    <row r="291" spans="1:43" ht="12.75">
      <c r="A291" s="27">
        <f t="shared" si="128"/>
        <v>0</v>
      </c>
      <c r="B291" s="56">
        <f t="shared" si="129"/>
        <v>0</v>
      </c>
      <c r="C291" s="57">
        <f t="shared" si="130"/>
        <v>0</v>
      </c>
      <c r="D291" s="5">
        <v>8</v>
      </c>
      <c r="E291" s="27">
        <f t="shared" si="131"/>
        <v>0</v>
      </c>
      <c r="F291" s="5">
        <f t="shared" si="132"/>
        <v>0</v>
      </c>
      <c r="G291" s="18"/>
      <c r="H291" s="19"/>
      <c r="I291" s="19"/>
      <c r="J291" s="19"/>
      <c r="K291" s="19"/>
      <c r="L291" s="19"/>
      <c r="M291" s="19"/>
      <c r="N291" s="20"/>
      <c r="O291" s="20"/>
      <c r="P291" s="19"/>
      <c r="Q291" s="19"/>
      <c r="R291" s="19"/>
      <c r="S291" s="19"/>
      <c r="T291" s="19"/>
      <c r="U291" s="21"/>
      <c r="V291" s="19"/>
      <c r="W291" s="19"/>
      <c r="X291" s="19"/>
      <c r="Y291" s="19"/>
      <c r="Z291" s="21"/>
      <c r="AA291" s="19"/>
      <c r="AB291" s="19"/>
      <c r="AC291" s="19"/>
      <c r="AD291" s="19"/>
      <c r="AE291" s="22">
        <f t="shared" si="133"/>
      </c>
      <c r="AF291" s="23">
        <f t="shared" si="134"/>
      </c>
      <c r="AG291" s="23">
        <f t="shared" si="135"/>
      </c>
      <c r="AH291" s="5">
        <f t="shared" si="136"/>
      </c>
      <c r="AI291" s="29">
        <f t="shared" si="137"/>
        <v>0</v>
      </c>
      <c r="AJ291" s="29">
        <f t="shared" si="138"/>
        <v>0</v>
      </c>
      <c r="AK291" s="29">
        <f t="shared" si="139"/>
        <v>0</v>
      </c>
      <c r="AL291" s="29">
        <f t="shared" si="140"/>
        <v>0</v>
      </c>
      <c r="AM291" s="29">
        <f t="shared" si="141"/>
        <v>0</v>
      </c>
      <c r="AN291" s="29">
        <f t="shared" si="142"/>
        <v>0</v>
      </c>
      <c r="AO291" s="29">
        <f t="shared" si="143"/>
        <v>0</v>
      </c>
      <c r="AP291" s="29">
        <f t="shared" si="144"/>
        <v>0</v>
      </c>
      <c r="AQ291" s="29">
        <f t="shared" si="145"/>
        <v>0</v>
      </c>
    </row>
    <row r="292" spans="1:43" ht="12.75">
      <c r="A292" s="27">
        <f t="shared" si="128"/>
        <v>0</v>
      </c>
      <c r="B292" s="56">
        <f t="shared" si="129"/>
        <v>0</v>
      </c>
      <c r="C292" s="57">
        <f t="shared" si="130"/>
        <v>0</v>
      </c>
      <c r="D292" s="5">
        <v>8</v>
      </c>
      <c r="E292" s="27">
        <f t="shared" si="131"/>
        <v>0</v>
      </c>
      <c r="F292" s="5">
        <f t="shared" si="132"/>
        <v>0</v>
      </c>
      <c r="G292" s="18"/>
      <c r="H292" s="19"/>
      <c r="I292" s="19"/>
      <c r="J292" s="19"/>
      <c r="K292" s="19"/>
      <c r="L292" s="19"/>
      <c r="M292" s="19"/>
      <c r="N292" s="20"/>
      <c r="O292" s="20"/>
      <c r="P292" s="19"/>
      <c r="Q292" s="19"/>
      <c r="R292" s="19"/>
      <c r="S292" s="19"/>
      <c r="T292" s="19"/>
      <c r="U292" s="21"/>
      <c r="V292" s="19"/>
      <c r="W292" s="19"/>
      <c r="X292" s="19"/>
      <c r="Y292" s="19"/>
      <c r="Z292" s="21"/>
      <c r="AA292" s="19"/>
      <c r="AB292" s="19"/>
      <c r="AC292" s="19"/>
      <c r="AD292" s="19"/>
      <c r="AE292" s="22">
        <f t="shared" si="133"/>
      </c>
      <c r="AF292" s="23">
        <f t="shared" si="134"/>
      </c>
      <c r="AG292" s="23">
        <f t="shared" si="135"/>
      </c>
      <c r="AH292" s="5">
        <f t="shared" si="136"/>
      </c>
      <c r="AI292" s="29">
        <f t="shared" si="137"/>
        <v>0</v>
      </c>
      <c r="AJ292" s="29">
        <f t="shared" si="138"/>
        <v>0</v>
      </c>
      <c r="AK292" s="29">
        <f t="shared" si="139"/>
        <v>0</v>
      </c>
      <c r="AL292" s="29">
        <f t="shared" si="140"/>
        <v>0</v>
      </c>
      <c r="AM292" s="29">
        <f t="shared" si="141"/>
        <v>0</v>
      </c>
      <c r="AN292" s="29">
        <f t="shared" si="142"/>
        <v>0</v>
      </c>
      <c r="AO292" s="29">
        <f t="shared" si="143"/>
        <v>0</v>
      </c>
      <c r="AP292" s="29">
        <f t="shared" si="144"/>
        <v>0</v>
      </c>
      <c r="AQ292" s="29">
        <f t="shared" si="145"/>
        <v>0</v>
      </c>
    </row>
    <row r="293" spans="1:43" ht="12.75">
      <c r="A293" s="27">
        <f t="shared" si="128"/>
        <v>0</v>
      </c>
      <c r="B293" s="56">
        <f t="shared" si="129"/>
        <v>0</v>
      </c>
      <c r="C293" s="57">
        <f t="shared" si="130"/>
        <v>0</v>
      </c>
      <c r="D293" s="5">
        <v>8</v>
      </c>
      <c r="E293" s="27">
        <f t="shared" si="131"/>
        <v>0</v>
      </c>
      <c r="F293" s="5">
        <f t="shared" si="132"/>
        <v>0</v>
      </c>
      <c r="G293" s="18"/>
      <c r="H293" s="19"/>
      <c r="I293" s="19"/>
      <c r="J293" s="19"/>
      <c r="K293" s="19"/>
      <c r="L293" s="19"/>
      <c r="M293" s="19"/>
      <c r="N293" s="20"/>
      <c r="O293" s="20"/>
      <c r="P293" s="19"/>
      <c r="Q293" s="19"/>
      <c r="R293" s="19"/>
      <c r="S293" s="19"/>
      <c r="T293" s="19"/>
      <c r="U293" s="21"/>
      <c r="V293" s="19"/>
      <c r="W293" s="19"/>
      <c r="X293" s="19"/>
      <c r="Y293" s="19"/>
      <c r="Z293" s="21"/>
      <c r="AA293" s="19"/>
      <c r="AB293" s="19"/>
      <c r="AC293" s="19"/>
      <c r="AD293" s="19"/>
      <c r="AE293" s="22">
        <f t="shared" si="133"/>
      </c>
      <c r="AF293" s="23">
        <f t="shared" si="134"/>
      </c>
      <c r="AG293" s="23">
        <f t="shared" si="135"/>
      </c>
      <c r="AH293" s="5">
        <f t="shared" si="136"/>
      </c>
      <c r="AI293" s="29">
        <f t="shared" si="137"/>
        <v>0</v>
      </c>
      <c r="AJ293" s="29">
        <f t="shared" si="138"/>
        <v>0</v>
      </c>
      <c r="AK293" s="29">
        <f t="shared" si="139"/>
        <v>0</v>
      </c>
      <c r="AL293" s="29">
        <f t="shared" si="140"/>
        <v>0</v>
      </c>
      <c r="AM293" s="29">
        <f t="shared" si="141"/>
        <v>0</v>
      </c>
      <c r="AN293" s="29">
        <f t="shared" si="142"/>
        <v>0</v>
      </c>
      <c r="AO293" s="29">
        <f t="shared" si="143"/>
        <v>0</v>
      </c>
      <c r="AP293" s="29">
        <f t="shared" si="144"/>
        <v>0</v>
      </c>
      <c r="AQ293" s="29">
        <f t="shared" si="145"/>
        <v>0</v>
      </c>
    </row>
    <row r="294" spans="1:43" ht="12.75">
      <c r="A294" s="27">
        <f t="shared" si="128"/>
        <v>0</v>
      </c>
      <c r="B294" s="56">
        <f t="shared" si="129"/>
        <v>0</v>
      </c>
      <c r="C294" s="57">
        <f t="shared" si="130"/>
        <v>0</v>
      </c>
      <c r="D294" s="5">
        <v>8</v>
      </c>
      <c r="E294" s="27">
        <f t="shared" si="131"/>
        <v>0</v>
      </c>
      <c r="F294" s="5">
        <f t="shared" si="132"/>
        <v>0</v>
      </c>
      <c r="G294" s="18"/>
      <c r="H294" s="19"/>
      <c r="I294" s="19"/>
      <c r="J294" s="19"/>
      <c r="K294" s="19"/>
      <c r="L294" s="19"/>
      <c r="M294" s="19"/>
      <c r="N294" s="20"/>
      <c r="O294" s="20"/>
      <c r="P294" s="19"/>
      <c r="Q294" s="19"/>
      <c r="R294" s="19"/>
      <c r="S294" s="19"/>
      <c r="T294" s="19"/>
      <c r="U294" s="21"/>
      <c r="V294" s="19"/>
      <c r="W294" s="19"/>
      <c r="X294" s="19"/>
      <c r="Y294" s="19"/>
      <c r="Z294" s="21"/>
      <c r="AA294" s="19"/>
      <c r="AB294" s="19"/>
      <c r="AC294" s="19"/>
      <c r="AD294" s="19"/>
      <c r="AE294" s="22">
        <f t="shared" si="133"/>
      </c>
      <c r="AF294" s="23">
        <f t="shared" si="134"/>
      </c>
      <c r="AG294" s="23">
        <f t="shared" si="135"/>
      </c>
      <c r="AH294" s="5">
        <f t="shared" si="136"/>
      </c>
      <c r="AI294" s="29">
        <f t="shared" si="137"/>
        <v>0</v>
      </c>
      <c r="AJ294" s="29">
        <f t="shared" si="138"/>
        <v>0</v>
      </c>
      <c r="AK294" s="29">
        <f t="shared" si="139"/>
        <v>0</v>
      </c>
      <c r="AL294" s="29">
        <f t="shared" si="140"/>
        <v>0</v>
      </c>
      <c r="AM294" s="29">
        <f t="shared" si="141"/>
        <v>0</v>
      </c>
      <c r="AN294" s="29">
        <f t="shared" si="142"/>
        <v>0</v>
      </c>
      <c r="AO294" s="29">
        <f t="shared" si="143"/>
        <v>0</v>
      </c>
      <c r="AP294" s="29">
        <f t="shared" si="144"/>
        <v>0</v>
      </c>
      <c r="AQ294" s="29">
        <f t="shared" si="145"/>
        <v>0</v>
      </c>
    </row>
    <row r="295" spans="1:43" ht="12.75">
      <c r="A295" s="27">
        <f t="shared" si="128"/>
        <v>0</v>
      </c>
      <c r="B295" s="56">
        <f t="shared" si="129"/>
        <v>0</v>
      </c>
      <c r="C295" s="57">
        <f t="shared" si="130"/>
        <v>0</v>
      </c>
      <c r="D295" s="5">
        <v>8</v>
      </c>
      <c r="E295" s="27">
        <f t="shared" si="131"/>
        <v>0</v>
      </c>
      <c r="F295" s="5">
        <f t="shared" si="132"/>
        <v>0</v>
      </c>
      <c r="G295" s="18"/>
      <c r="H295" s="19"/>
      <c r="I295" s="19"/>
      <c r="J295" s="19"/>
      <c r="K295" s="19"/>
      <c r="L295" s="19"/>
      <c r="M295" s="19"/>
      <c r="N295" s="20"/>
      <c r="O295" s="20"/>
      <c r="P295" s="19"/>
      <c r="Q295" s="19"/>
      <c r="R295" s="19"/>
      <c r="S295" s="19"/>
      <c r="T295" s="19"/>
      <c r="U295" s="21"/>
      <c r="V295" s="19"/>
      <c r="W295" s="19"/>
      <c r="X295" s="19"/>
      <c r="Y295" s="19"/>
      <c r="Z295" s="21"/>
      <c r="AA295" s="19"/>
      <c r="AB295" s="19"/>
      <c r="AC295" s="19"/>
      <c r="AD295" s="19"/>
      <c r="AE295" s="22">
        <f t="shared" si="133"/>
      </c>
      <c r="AF295" s="23">
        <f t="shared" si="134"/>
      </c>
      <c r="AG295" s="23">
        <f t="shared" si="135"/>
      </c>
      <c r="AH295" s="5">
        <f t="shared" si="136"/>
      </c>
      <c r="AI295" s="29">
        <f t="shared" si="137"/>
        <v>0</v>
      </c>
      <c r="AJ295" s="29">
        <f t="shared" si="138"/>
        <v>0</v>
      </c>
      <c r="AK295" s="29">
        <f t="shared" si="139"/>
        <v>0</v>
      </c>
      <c r="AL295" s="29">
        <f t="shared" si="140"/>
        <v>0</v>
      </c>
      <c r="AM295" s="29">
        <f t="shared" si="141"/>
        <v>0</v>
      </c>
      <c r="AN295" s="29">
        <f t="shared" si="142"/>
        <v>0</v>
      </c>
      <c r="AO295" s="29">
        <f t="shared" si="143"/>
        <v>0</v>
      </c>
      <c r="AP295" s="29">
        <f t="shared" si="144"/>
        <v>0</v>
      </c>
      <c r="AQ295" s="29">
        <f t="shared" si="145"/>
        <v>0</v>
      </c>
    </row>
    <row r="296" spans="1:43" ht="12.75">
      <c r="A296" s="27">
        <f t="shared" si="128"/>
        <v>0</v>
      </c>
      <c r="B296" s="56">
        <f t="shared" si="129"/>
        <v>0</v>
      </c>
      <c r="C296" s="57">
        <f t="shared" si="130"/>
        <v>0</v>
      </c>
      <c r="D296" s="5">
        <v>8</v>
      </c>
      <c r="E296" s="27">
        <f t="shared" si="131"/>
        <v>0</v>
      </c>
      <c r="F296" s="5">
        <f t="shared" si="132"/>
        <v>0</v>
      </c>
      <c r="G296" s="18"/>
      <c r="H296" s="19"/>
      <c r="I296" s="19"/>
      <c r="J296" s="19"/>
      <c r="K296" s="19"/>
      <c r="L296" s="19"/>
      <c r="M296" s="19"/>
      <c r="N296" s="20"/>
      <c r="O296" s="20"/>
      <c r="P296" s="19"/>
      <c r="Q296" s="19"/>
      <c r="R296" s="19"/>
      <c r="S296" s="19"/>
      <c r="T296" s="19"/>
      <c r="U296" s="21"/>
      <c r="V296" s="19"/>
      <c r="W296" s="19"/>
      <c r="X296" s="19"/>
      <c r="Y296" s="19"/>
      <c r="Z296" s="21"/>
      <c r="AA296" s="19"/>
      <c r="AB296" s="19"/>
      <c r="AC296" s="19"/>
      <c r="AD296" s="19"/>
      <c r="AE296" s="22">
        <f t="shared" si="133"/>
      </c>
      <c r="AF296" s="23">
        <f t="shared" si="134"/>
      </c>
      <c r="AG296" s="23">
        <f t="shared" si="135"/>
      </c>
      <c r="AH296" s="5">
        <f t="shared" si="136"/>
      </c>
      <c r="AI296" s="29">
        <f t="shared" si="137"/>
        <v>0</v>
      </c>
      <c r="AJ296" s="29">
        <f t="shared" si="138"/>
        <v>0</v>
      </c>
      <c r="AK296" s="29">
        <f t="shared" si="139"/>
        <v>0</v>
      </c>
      <c r="AL296" s="29">
        <f t="shared" si="140"/>
        <v>0</v>
      </c>
      <c r="AM296" s="29">
        <f t="shared" si="141"/>
        <v>0</v>
      </c>
      <c r="AN296" s="29">
        <f t="shared" si="142"/>
        <v>0</v>
      </c>
      <c r="AO296" s="29">
        <f t="shared" si="143"/>
        <v>0</v>
      </c>
      <c r="AP296" s="29">
        <f t="shared" si="144"/>
        <v>0</v>
      </c>
      <c r="AQ296" s="29">
        <f t="shared" si="145"/>
        <v>0</v>
      </c>
    </row>
    <row r="297" spans="1:43" ht="12.75">
      <c r="A297" s="27">
        <f t="shared" si="128"/>
        <v>0</v>
      </c>
      <c r="B297" s="56">
        <f t="shared" si="129"/>
        <v>0</v>
      </c>
      <c r="C297" s="57">
        <f t="shared" si="130"/>
        <v>0</v>
      </c>
      <c r="D297" s="5">
        <v>8</v>
      </c>
      <c r="E297" s="27">
        <f t="shared" si="131"/>
        <v>0</v>
      </c>
      <c r="F297" s="5">
        <f t="shared" si="132"/>
        <v>0</v>
      </c>
      <c r="G297" s="18"/>
      <c r="H297" s="19"/>
      <c r="I297" s="19"/>
      <c r="J297" s="19"/>
      <c r="K297" s="19"/>
      <c r="L297" s="19"/>
      <c r="M297" s="19"/>
      <c r="N297" s="20"/>
      <c r="O297" s="20"/>
      <c r="P297" s="19"/>
      <c r="Q297" s="19"/>
      <c r="R297" s="19"/>
      <c r="S297" s="19"/>
      <c r="T297" s="19"/>
      <c r="U297" s="21"/>
      <c r="V297" s="19"/>
      <c r="W297" s="19"/>
      <c r="X297" s="19"/>
      <c r="Y297" s="19"/>
      <c r="Z297" s="21"/>
      <c r="AA297" s="19"/>
      <c r="AB297" s="19"/>
      <c r="AC297" s="19"/>
      <c r="AD297" s="19"/>
      <c r="AE297" s="22">
        <f t="shared" si="133"/>
      </c>
      <c r="AF297" s="23">
        <f t="shared" si="134"/>
      </c>
      <c r="AG297" s="23">
        <f t="shared" si="135"/>
      </c>
      <c r="AH297" s="5">
        <f t="shared" si="136"/>
      </c>
      <c r="AI297" s="29">
        <f t="shared" si="137"/>
        <v>0</v>
      </c>
      <c r="AJ297" s="29">
        <f t="shared" si="138"/>
        <v>0</v>
      </c>
      <c r="AK297" s="29">
        <f t="shared" si="139"/>
        <v>0</v>
      </c>
      <c r="AL297" s="29">
        <f t="shared" si="140"/>
        <v>0</v>
      </c>
      <c r="AM297" s="29">
        <f t="shared" si="141"/>
        <v>0</v>
      </c>
      <c r="AN297" s="29">
        <f t="shared" si="142"/>
        <v>0</v>
      </c>
      <c r="AO297" s="29">
        <f t="shared" si="143"/>
        <v>0</v>
      </c>
      <c r="AP297" s="29">
        <f t="shared" si="144"/>
        <v>0</v>
      </c>
      <c r="AQ297" s="29">
        <f t="shared" si="145"/>
        <v>0</v>
      </c>
    </row>
    <row r="298" spans="1:43" ht="12.75">
      <c r="A298" s="27">
        <f t="shared" si="128"/>
        <v>0</v>
      </c>
      <c r="B298" s="56">
        <f t="shared" si="129"/>
        <v>0</v>
      </c>
      <c r="C298" s="57">
        <f t="shared" si="130"/>
        <v>0</v>
      </c>
      <c r="D298" s="5">
        <v>8</v>
      </c>
      <c r="E298" s="27">
        <f t="shared" si="131"/>
        <v>0</v>
      </c>
      <c r="F298" s="5">
        <f t="shared" si="132"/>
        <v>0</v>
      </c>
      <c r="G298" s="18"/>
      <c r="H298" s="19"/>
      <c r="I298" s="19"/>
      <c r="J298" s="19"/>
      <c r="K298" s="19"/>
      <c r="L298" s="19"/>
      <c r="M298" s="19"/>
      <c r="N298" s="20"/>
      <c r="O298" s="20"/>
      <c r="P298" s="19"/>
      <c r="Q298" s="19"/>
      <c r="R298" s="19"/>
      <c r="S298" s="19"/>
      <c r="T298" s="19"/>
      <c r="U298" s="21"/>
      <c r="V298" s="19"/>
      <c r="W298" s="19"/>
      <c r="X298" s="19"/>
      <c r="Y298" s="19"/>
      <c r="Z298" s="21"/>
      <c r="AA298" s="19"/>
      <c r="AB298" s="19"/>
      <c r="AC298" s="19"/>
      <c r="AD298" s="19"/>
      <c r="AE298" s="22">
        <f t="shared" si="133"/>
      </c>
      <c r="AF298" s="23">
        <f t="shared" si="134"/>
      </c>
      <c r="AG298" s="23">
        <f t="shared" si="135"/>
      </c>
      <c r="AH298" s="5">
        <f t="shared" si="136"/>
      </c>
      <c r="AI298" s="29">
        <f t="shared" si="137"/>
        <v>0</v>
      </c>
      <c r="AJ298" s="29">
        <f t="shared" si="138"/>
        <v>0</v>
      </c>
      <c r="AK298" s="29">
        <f t="shared" si="139"/>
        <v>0</v>
      </c>
      <c r="AL298" s="29">
        <f t="shared" si="140"/>
        <v>0</v>
      </c>
      <c r="AM298" s="29">
        <f t="shared" si="141"/>
        <v>0</v>
      </c>
      <c r="AN298" s="29">
        <f t="shared" si="142"/>
        <v>0</v>
      </c>
      <c r="AO298" s="29">
        <f t="shared" si="143"/>
        <v>0</v>
      </c>
      <c r="AP298" s="29">
        <f t="shared" si="144"/>
        <v>0</v>
      </c>
      <c r="AQ298" s="29">
        <f t="shared" si="145"/>
        <v>0</v>
      </c>
    </row>
    <row r="299" spans="1:43" ht="12.75">
      <c r="A299" s="27">
        <f t="shared" si="128"/>
        <v>0</v>
      </c>
      <c r="B299" s="56">
        <f t="shared" si="129"/>
        <v>0</v>
      </c>
      <c r="C299" s="57">
        <f t="shared" si="130"/>
        <v>0</v>
      </c>
      <c r="D299" s="5">
        <v>8</v>
      </c>
      <c r="E299" s="27">
        <f t="shared" si="131"/>
        <v>0</v>
      </c>
      <c r="F299" s="5">
        <f t="shared" si="132"/>
        <v>0</v>
      </c>
      <c r="G299" s="18"/>
      <c r="H299" s="19"/>
      <c r="I299" s="19"/>
      <c r="J299" s="19"/>
      <c r="K299" s="19"/>
      <c r="L299" s="19"/>
      <c r="M299" s="19"/>
      <c r="N299" s="20"/>
      <c r="O299" s="20"/>
      <c r="P299" s="19"/>
      <c r="Q299" s="19"/>
      <c r="R299" s="19"/>
      <c r="S299" s="19"/>
      <c r="T299" s="19"/>
      <c r="U299" s="21"/>
      <c r="V299" s="19"/>
      <c r="W299" s="19"/>
      <c r="X299" s="19"/>
      <c r="Y299" s="19"/>
      <c r="Z299" s="21"/>
      <c r="AA299" s="19"/>
      <c r="AB299" s="19"/>
      <c r="AC299" s="19"/>
      <c r="AD299" s="19"/>
      <c r="AE299" s="22">
        <f t="shared" si="133"/>
      </c>
      <c r="AF299" s="23">
        <f t="shared" si="134"/>
      </c>
      <c r="AG299" s="23">
        <f t="shared" si="135"/>
      </c>
      <c r="AH299" s="5">
        <f t="shared" si="136"/>
      </c>
      <c r="AI299" s="29">
        <f t="shared" si="137"/>
        <v>0</v>
      </c>
      <c r="AJ299" s="29">
        <f t="shared" si="138"/>
        <v>0</v>
      </c>
      <c r="AK299" s="29">
        <f t="shared" si="139"/>
        <v>0</v>
      </c>
      <c r="AL299" s="29">
        <f t="shared" si="140"/>
        <v>0</v>
      </c>
      <c r="AM299" s="29">
        <f t="shared" si="141"/>
        <v>0</v>
      </c>
      <c r="AN299" s="29">
        <f t="shared" si="142"/>
        <v>0</v>
      </c>
      <c r="AO299" s="29">
        <f t="shared" si="143"/>
        <v>0</v>
      </c>
      <c r="AP299" s="29">
        <f t="shared" si="144"/>
        <v>0</v>
      </c>
      <c r="AQ299" s="29">
        <f t="shared" si="145"/>
        <v>0</v>
      </c>
    </row>
    <row r="300" spans="1:43" ht="12.75">
      <c r="A300" s="27">
        <f t="shared" si="128"/>
        <v>0</v>
      </c>
      <c r="B300" s="56">
        <f t="shared" si="129"/>
        <v>0</v>
      </c>
      <c r="C300" s="57">
        <f t="shared" si="130"/>
        <v>0</v>
      </c>
      <c r="D300" s="5">
        <v>8</v>
      </c>
      <c r="E300" s="27">
        <f t="shared" si="131"/>
        <v>0</v>
      </c>
      <c r="F300" s="5">
        <f t="shared" si="132"/>
        <v>0</v>
      </c>
      <c r="G300" s="18"/>
      <c r="H300" s="19"/>
      <c r="I300" s="19"/>
      <c r="J300" s="19"/>
      <c r="K300" s="19"/>
      <c r="L300" s="19"/>
      <c r="M300" s="19"/>
      <c r="N300" s="20"/>
      <c r="O300" s="20"/>
      <c r="P300" s="19"/>
      <c r="Q300" s="19"/>
      <c r="R300" s="19"/>
      <c r="S300" s="19"/>
      <c r="T300" s="19"/>
      <c r="U300" s="21"/>
      <c r="V300" s="19"/>
      <c r="W300" s="19"/>
      <c r="X300" s="19"/>
      <c r="Y300" s="19"/>
      <c r="Z300" s="21"/>
      <c r="AA300" s="19"/>
      <c r="AB300" s="19"/>
      <c r="AC300" s="19"/>
      <c r="AD300" s="19"/>
      <c r="AE300" s="22">
        <f t="shared" si="133"/>
      </c>
      <c r="AF300" s="23">
        <f t="shared" si="134"/>
      </c>
      <c r="AG300" s="23">
        <f t="shared" si="135"/>
      </c>
      <c r="AH300" s="5">
        <f t="shared" si="136"/>
      </c>
      <c r="AI300" s="29">
        <f t="shared" si="137"/>
        <v>0</v>
      </c>
      <c r="AJ300" s="29">
        <f t="shared" si="138"/>
        <v>0</v>
      </c>
      <c r="AK300" s="29">
        <f t="shared" si="139"/>
        <v>0</v>
      </c>
      <c r="AL300" s="29">
        <f t="shared" si="140"/>
        <v>0</v>
      </c>
      <c r="AM300" s="29">
        <f t="shared" si="141"/>
        <v>0</v>
      </c>
      <c r="AN300" s="29">
        <f t="shared" si="142"/>
        <v>0</v>
      </c>
      <c r="AO300" s="29">
        <f t="shared" si="143"/>
        <v>0</v>
      </c>
      <c r="AP300" s="29">
        <f t="shared" si="144"/>
        <v>0</v>
      </c>
      <c r="AQ300" s="29">
        <f t="shared" si="145"/>
        <v>0</v>
      </c>
    </row>
    <row r="301" spans="1:43" ht="12.75">
      <c r="A301" s="27">
        <f t="shared" si="128"/>
        <v>0</v>
      </c>
      <c r="B301" s="56">
        <f t="shared" si="129"/>
        <v>0</v>
      </c>
      <c r="C301" s="57">
        <f t="shared" si="130"/>
        <v>0</v>
      </c>
      <c r="D301" s="5">
        <v>8</v>
      </c>
      <c r="E301" s="27">
        <f t="shared" si="131"/>
        <v>0</v>
      </c>
      <c r="F301" s="5">
        <f t="shared" si="132"/>
        <v>0</v>
      </c>
      <c r="G301" s="18"/>
      <c r="H301" s="19"/>
      <c r="I301" s="19"/>
      <c r="J301" s="19"/>
      <c r="K301" s="19"/>
      <c r="L301" s="19"/>
      <c r="M301" s="19"/>
      <c r="N301" s="20"/>
      <c r="O301" s="20"/>
      <c r="P301" s="19"/>
      <c r="Q301" s="19"/>
      <c r="R301" s="19"/>
      <c r="S301" s="19"/>
      <c r="T301" s="19"/>
      <c r="U301" s="21"/>
      <c r="V301" s="19"/>
      <c r="W301" s="19"/>
      <c r="X301" s="19"/>
      <c r="Y301" s="19"/>
      <c r="Z301" s="21"/>
      <c r="AA301" s="19"/>
      <c r="AB301" s="19"/>
      <c r="AC301" s="19"/>
      <c r="AD301" s="19"/>
      <c r="AE301" s="22">
        <f t="shared" si="133"/>
      </c>
      <c r="AF301" s="23">
        <f t="shared" si="134"/>
      </c>
      <c r="AG301" s="23">
        <f t="shared" si="135"/>
      </c>
      <c r="AH301" s="5">
        <f t="shared" si="136"/>
      </c>
      <c r="AI301" s="29">
        <f t="shared" si="137"/>
        <v>0</v>
      </c>
      <c r="AJ301" s="29">
        <f t="shared" si="138"/>
        <v>0</v>
      </c>
      <c r="AK301" s="29">
        <f t="shared" si="139"/>
        <v>0</v>
      </c>
      <c r="AL301" s="29">
        <f t="shared" si="140"/>
        <v>0</v>
      </c>
      <c r="AM301" s="29">
        <f t="shared" si="141"/>
        <v>0</v>
      </c>
      <c r="AN301" s="29">
        <f t="shared" si="142"/>
        <v>0</v>
      </c>
      <c r="AO301" s="29">
        <f t="shared" si="143"/>
        <v>0</v>
      </c>
      <c r="AP301" s="29">
        <f t="shared" si="144"/>
        <v>0</v>
      </c>
      <c r="AQ301" s="29">
        <f t="shared" si="145"/>
        <v>0</v>
      </c>
    </row>
    <row r="302" spans="7:33" ht="12.75">
      <c r="G302" s="58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59"/>
      <c r="AG302" s="59"/>
    </row>
    <row r="303" ht="12.75">
      <c r="G303" s="56"/>
    </row>
    <row r="304" spans="7:32" ht="12.75">
      <c r="G304" s="56"/>
      <c r="Y304" s="6" t="s">
        <v>104</v>
      </c>
      <c r="AB304" s="6"/>
      <c r="AC304" s="6"/>
      <c r="AD304" s="6"/>
      <c r="AE304" s="61">
        <f>IF(COUNT(AE282:AE301)=0,"",AVERAGE(AE282:AE301))</f>
      </c>
      <c r="AF304" s="69"/>
    </row>
    <row r="305" spans="7:33" ht="12.75">
      <c r="G305" s="56"/>
      <c r="AD305" s="62" t="s">
        <v>89</v>
      </c>
      <c r="AE305" s="63">
        <f>IF(AE304="","",STDEV(AE282:AE301)/SQRT(COUNT(AE282:AE301))*2)</f>
      </c>
      <c r="AF305" s="62" t="s">
        <v>90</v>
      </c>
      <c r="AG305" s="64"/>
    </row>
    <row r="306" spans="7:31" ht="12.75">
      <c r="G306" s="56"/>
      <c r="AD306" s="6" t="s">
        <v>57</v>
      </c>
      <c r="AE306" s="65">
        <f>IF(AE304="","",STDEV(AE282:AE301)/SQRT(COUNT(AE282:AE301)))</f>
      </c>
    </row>
    <row r="307" ht="12.75">
      <c r="G307" s="56"/>
    </row>
    <row r="308" ht="12.75">
      <c r="G308" s="56"/>
    </row>
    <row r="309" spans="7:13" ht="12.75">
      <c r="G309" s="56"/>
      <c r="J309" s="6" t="s">
        <v>7</v>
      </c>
      <c r="K309" s="6"/>
      <c r="L309" s="8"/>
      <c r="M309" s="7"/>
    </row>
    <row r="310" spans="7:31" ht="12.75">
      <c r="G310" s="6" t="s">
        <v>105</v>
      </c>
      <c r="H310" s="9"/>
      <c r="I310" s="10"/>
      <c r="J310" s="6" t="s">
        <v>10</v>
      </c>
      <c r="K310" s="6"/>
      <c r="L310" s="11"/>
      <c r="M310" s="71"/>
      <c r="N310" s="68">
        <f>IF(AND(COUNT(AE312:AE331)&gt;0,COUNT(AE312:AE331)&lt;5),"Caution! Strata has less than 5 lines","")</f>
      </c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</row>
    <row r="311" spans="1:33" ht="105">
      <c r="A311" s="6" t="s">
        <v>47</v>
      </c>
      <c r="B311" s="6" t="s">
        <v>74</v>
      </c>
      <c r="C311" s="6" t="s">
        <v>75</v>
      </c>
      <c r="D311" s="6" t="s">
        <v>76</v>
      </c>
      <c r="E311" s="6" t="s">
        <v>77</v>
      </c>
      <c r="F311" s="6" t="s">
        <v>78</v>
      </c>
      <c r="G311" s="12" t="s">
        <v>11</v>
      </c>
      <c r="H311" s="13" t="s">
        <v>12</v>
      </c>
      <c r="I311" s="13" t="s">
        <v>13</v>
      </c>
      <c r="J311" s="13" t="s">
        <v>14</v>
      </c>
      <c r="K311" s="13" t="s">
        <v>15</v>
      </c>
      <c r="L311" s="13" t="s">
        <v>16</v>
      </c>
      <c r="M311" s="13" t="s">
        <v>17</v>
      </c>
      <c r="N311" s="14" t="s">
        <v>18</v>
      </c>
      <c r="O311" s="14" t="s">
        <v>19</v>
      </c>
      <c r="P311" s="15" t="s">
        <v>20</v>
      </c>
      <c r="Q311" s="15" t="s">
        <v>21</v>
      </c>
      <c r="R311" s="15" t="s">
        <v>22</v>
      </c>
      <c r="S311" s="15" t="s">
        <v>23</v>
      </c>
      <c r="T311" s="15" t="s">
        <v>24</v>
      </c>
      <c r="U311" s="15" t="s">
        <v>20</v>
      </c>
      <c r="V311" s="15" t="s">
        <v>21</v>
      </c>
      <c r="W311" s="15" t="s">
        <v>22</v>
      </c>
      <c r="X311" s="15" t="s">
        <v>23</v>
      </c>
      <c r="Y311" s="15" t="s">
        <v>24</v>
      </c>
      <c r="Z311" s="15" t="s">
        <v>20</v>
      </c>
      <c r="AA311" s="15" t="s">
        <v>21</v>
      </c>
      <c r="AB311" s="15" t="s">
        <v>22</v>
      </c>
      <c r="AC311" s="15" t="s">
        <v>23</v>
      </c>
      <c r="AD311" s="15" t="s">
        <v>24</v>
      </c>
      <c r="AE311" s="16" t="s">
        <v>25</v>
      </c>
      <c r="AF311" s="17" t="s">
        <v>26</v>
      </c>
      <c r="AG311" s="17" t="s">
        <v>27</v>
      </c>
    </row>
    <row r="312" spans="1:43" ht="12.75">
      <c r="A312" s="27">
        <f aca="true" t="shared" si="146" ref="A312:A331">D$3</f>
        <v>0</v>
      </c>
      <c r="B312" s="56">
        <f aca="true" t="shared" si="147" ref="B312:B331">D$9</f>
        <v>0</v>
      </c>
      <c r="C312" s="57">
        <f aca="true" t="shared" si="148" ref="C312:C331">L$309</f>
        <v>0</v>
      </c>
      <c r="D312" s="5">
        <v>9</v>
      </c>
      <c r="E312" s="27">
        <f aca="true" t="shared" si="149" ref="E312:E331">H$310</f>
        <v>0</v>
      </c>
      <c r="F312" s="5">
        <f aca="true" t="shared" si="150" ref="F312:F331">C$24</f>
        <v>0</v>
      </c>
      <c r="G312" s="18"/>
      <c r="H312" s="19"/>
      <c r="I312" s="19"/>
      <c r="J312" s="19"/>
      <c r="K312" s="19"/>
      <c r="L312" s="19"/>
      <c r="M312" s="19"/>
      <c r="N312" s="20"/>
      <c r="O312" s="20"/>
      <c r="P312" s="19"/>
      <c r="Q312" s="19"/>
      <c r="R312" s="19"/>
      <c r="S312" s="19"/>
      <c r="T312" s="19"/>
      <c r="U312" s="21"/>
      <c r="V312" s="19"/>
      <c r="W312" s="19"/>
      <c r="X312" s="19"/>
      <c r="Y312" s="19"/>
      <c r="Z312" s="21"/>
      <c r="AA312" s="19"/>
      <c r="AB312" s="19"/>
      <c r="AC312" s="19"/>
      <c r="AD312" s="19"/>
      <c r="AE312" s="22">
        <f aca="true" t="shared" si="151" ref="AE312:AE331">IF(SUM(P312:AD312)=0,"",IF(SUM(U312:Y312,Z312:AD312)=0,((AL312/(SUM(P312:T312)-(AO312*0.5))))*100,IF(SUM(Z312:AD312)=0,(AM312/(SUM(P312:T312,U312:Y312)-(AP312*0.5))),(AN312/(SUM(P312:T312,U312:Y312,Z312:AD312)-(AQ312*0.5))))*100))</f>
      </c>
      <c r="AF312" s="23">
        <f aca="true" t="shared" si="152" ref="AF312:AF331">IF(AND(SUM(P312:T312)&lt;&gt;0,SUM(P312:T312)&lt;&gt;5,SUM(P312:T312)&lt;&gt;10,SUM(P312:T312)&lt;&gt;15,SUM(P312:T312)&lt;&gt;20),1,IF(AND(SUM(U312:Y312)&lt;&gt;0,SUM(U312:Y312)&lt;&gt;5,SUM(U312:Y312)&lt;&gt;10,SUM(U312:Y312)&lt;&gt;15,SUM(U312:Y312)&lt;&gt;20),2,IF(AND(SUM(Z312:AD312)&lt;&gt;0,SUM(Z312:AD312)&lt;&gt;5,SUM(Z312:AD312)&lt;&gt;10,SUM(Z312:AD312)&lt;&gt;15,SUM(Z312:AD312)&lt;&gt;20),3,"")))</f>
      </c>
      <c r="AG312" s="23">
        <f aca="true" t="shared" si="153" ref="AG312:AG331">IF(AND(SUM(P312:T312)&lt;&gt;0,SUM(U312:AD312)=0),1,IF(AND(SUM(U312:Y312)&lt;&gt;0,SUM(P312:T312,Z312:AD312)=0),1,IF(AND(SUM(Z312:AD312)&lt;&gt;0,SUM(P312:Y312)=0),1,"")))</f>
      </c>
      <c r="AH312" s="5">
        <f aca="true" t="shared" si="154" ref="AH312:AH331">IF(SUM(P312:AD312)=0,"",IF(SUM(U312:AD312)=0,SUM(P312:T312)-AO312*0.5,IF(SUM(Z312:AD312)=0,SUM(P312:Y312)-AP312*0.5,SUM(P312:AD312)-AQ312*0.5)))</f>
      </c>
      <c r="AI312" s="29">
        <f aca="true" t="shared" si="155" ref="AI312:AI331">IF(Q312=0,0,IF(P312&gt;0,0,1))</f>
        <v>0</v>
      </c>
      <c r="AJ312" s="29">
        <f aca="true" t="shared" si="156" ref="AJ312:AJ331">IF(V312=0,0,IF(U312&gt;0,0,1))</f>
        <v>0</v>
      </c>
      <c r="AK312" s="29">
        <f aca="true" t="shared" si="157" ref="AK312:AK331">IF(AA312=0,0,IF(Z312&gt;0,0,1))</f>
        <v>0</v>
      </c>
      <c r="AL312" s="29">
        <f aca="true" t="shared" si="158" ref="AL312:AL331">P312+(IF(P312&gt;0,0,IF(Q312&gt;0,1,0)))</f>
        <v>0</v>
      </c>
      <c r="AM312" s="29">
        <f aca="true" t="shared" si="159" ref="AM312:AM331">SUM(P312,U312)+(IF(SUM(AI312:AJ312)=0,0,IF(U312&gt;0,0,IF(P312&gt;0,AJ312,1))))</f>
        <v>0</v>
      </c>
      <c r="AN312" s="29">
        <f aca="true" t="shared" si="160" ref="AN312:AN331">SUM(Z312,U312,P312)+(IF(SUM(AI312:AK312)=0,0,IF(Z312&gt;0,0,IF(U312&gt;0,AK312,IF(P312&gt;0,MAX(AJ312:AK312),1)))))</f>
        <v>0</v>
      </c>
      <c r="AO312" s="29">
        <f aca="true" t="shared" si="161" ref="AO312:AO331">SUM(Q312:S312)-(AL312-P312)</f>
        <v>0</v>
      </c>
      <c r="AP312" s="29">
        <f aca="true" t="shared" si="162" ref="AP312:AP331">SUM(Q312:S312,V312:X312)-(AM312-SUM(U312,P312))</f>
        <v>0</v>
      </c>
      <c r="AQ312" s="29">
        <f aca="true" t="shared" si="163" ref="AQ312:AQ331">SUM(Q312:S312,V312:X312,AA312:AC312)-(AN312-SUM(Z312,U312,P312))</f>
        <v>0</v>
      </c>
    </row>
    <row r="313" spans="1:43" ht="12.75">
      <c r="A313" s="27">
        <f t="shared" si="146"/>
        <v>0</v>
      </c>
      <c r="B313" s="56">
        <f t="shared" si="147"/>
        <v>0</v>
      </c>
      <c r="C313" s="57">
        <f t="shared" si="148"/>
        <v>0</v>
      </c>
      <c r="D313" s="5">
        <v>9</v>
      </c>
      <c r="E313" s="27">
        <f t="shared" si="149"/>
        <v>0</v>
      </c>
      <c r="F313" s="5">
        <f t="shared" si="150"/>
        <v>0</v>
      </c>
      <c r="G313" s="18"/>
      <c r="H313" s="19"/>
      <c r="I313" s="19"/>
      <c r="J313" s="19"/>
      <c r="K313" s="19"/>
      <c r="L313" s="19"/>
      <c r="M313" s="19"/>
      <c r="N313" s="20"/>
      <c r="O313" s="20"/>
      <c r="P313" s="19"/>
      <c r="Q313" s="19"/>
      <c r="R313" s="19"/>
      <c r="S313" s="19"/>
      <c r="T313" s="19"/>
      <c r="U313" s="21"/>
      <c r="V313" s="19"/>
      <c r="W313" s="19"/>
      <c r="X313" s="19"/>
      <c r="Y313" s="19"/>
      <c r="Z313" s="21"/>
      <c r="AA313" s="19"/>
      <c r="AB313" s="19"/>
      <c r="AC313" s="19"/>
      <c r="AD313" s="19"/>
      <c r="AE313" s="22">
        <f t="shared" si="151"/>
      </c>
      <c r="AF313" s="23">
        <f t="shared" si="152"/>
      </c>
      <c r="AG313" s="23">
        <f t="shared" si="153"/>
      </c>
      <c r="AH313" s="5">
        <f t="shared" si="154"/>
      </c>
      <c r="AI313" s="29">
        <f t="shared" si="155"/>
        <v>0</v>
      </c>
      <c r="AJ313" s="29">
        <f t="shared" si="156"/>
        <v>0</v>
      </c>
      <c r="AK313" s="29">
        <f t="shared" si="157"/>
        <v>0</v>
      </c>
      <c r="AL313" s="29">
        <f t="shared" si="158"/>
        <v>0</v>
      </c>
      <c r="AM313" s="29">
        <f t="shared" si="159"/>
        <v>0</v>
      </c>
      <c r="AN313" s="29">
        <f t="shared" si="160"/>
        <v>0</v>
      </c>
      <c r="AO313" s="29">
        <f t="shared" si="161"/>
        <v>0</v>
      </c>
      <c r="AP313" s="29">
        <f t="shared" si="162"/>
        <v>0</v>
      </c>
      <c r="AQ313" s="29">
        <f t="shared" si="163"/>
        <v>0</v>
      </c>
    </row>
    <row r="314" spans="1:43" ht="12.75">
      <c r="A314" s="27">
        <f t="shared" si="146"/>
        <v>0</v>
      </c>
      <c r="B314" s="56">
        <f t="shared" si="147"/>
        <v>0</v>
      </c>
      <c r="C314" s="57">
        <f t="shared" si="148"/>
        <v>0</v>
      </c>
      <c r="D314" s="5">
        <v>9</v>
      </c>
      <c r="E314" s="27">
        <f t="shared" si="149"/>
        <v>0</v>
      </c>
      <c r="F314" s="5">
        <f t="shared" si="150"/>
        <v>0</v>
      </c>
      <c r="G314" s="18"/>
      <c r="H314" s="19"/>
      <c r="I314" s="19"/>
      <c r="J314" s="19"/>
      <c r="K314" s="19"/>
      <c r="L314" s="19"/>
      <c r="M314" s="19"/>
      <c r="N314" s="20"/>
      <c r="O314" s="20"/>
      <c r="P314" s="19"/>
      <c r="Q314" s="19"/>
      <c r="R314" s="19"/>
      <c r="S314" s="19"/>
      <c r="T314" s="19"/>
      <c r="U314" s="21"/>
      <c r="V314" s="19"/>
      <c r="W314" s="19"/>
      <c r="X314" s="19"/>
      <c r="Y314" s="19"/>
      <c r="Z314" s="21"/>
      <c r="AA314" s="19"/>
      <c r="AB314" s="19"/>
      <c r="AC314" s="19"/>
      <c r="AD314" s="19"/>
      <c r="AE314" s="22">
        <f t="shared" si="151"/>
      </c>
      <c r="AF314" s="23">
        <f t="shared" si="152"/>
      </c>
      <c r="AG314" s="23">
        <f t="shared" si="153"/>
      </c>
      <c r="AH314" s="5">
        <f t="shared" si="154"/>
      </c>
      <c r="AI314" s="29">
        <f t="shared" si="155"/>
        <v>0</v>
      </c>
      <c r="AJ314" s="29">
        <f t="shared" si="156"/>
        <v>0</v>
      </c>
      <c r="AK314" s="29">
        <f t="shared" si="157"/>
        <v>0</v>
      </c>
      <c r="AL314" s="29">
        <f t="shared" si="158"/>
        <v>0</v>
      </c>
      <c r="AM314" s="29">
        <f t="shared" si="159"/>
        <v>0</v>
      </c>
      <c r="AN314" s="29">
        <f t="shared" si="160"/>
        <v>0</v>
      </c>
      <c r="AO314" s="29">
        <f t="shared" si="161"/>
        <v>0</v>
      </c>
      <c r="AP314" s="29">
        <f t="shared" si="162"/>
        <v>0</v>
      </c>
      <c r="AQ314" s="29">
        <f t="shared" si="163"/>
        <v>0</v>
      </c>
    </row>
    <row r="315" spans="1:43" ht="12.75">
      <c r="A315" s="27">
        <f t="shared" si="146"/>
        <v>0</v>
      </c>
      <c r="B315" s="56">
        <f t="shared" si="147"/>
        <v>0</v>
      </c>
      <c r="C315" s="57">
        <f t="shared" si="148"/>
        <v>0</v>
      </c>
      <c r="D315" s="5">
        <v>9</v>
      </c>
      <c r="E315" s="27">
        <f t="shared" si="149"/>
        <v>0</v>
      </c>
      <c r="F315" s="5">
        <f t="shared" si="150"/>
        <v>0</v>
      </c>
      <c r="G315" s="18"/>
      <c r="H315" s="19"/>
      <c r="I315" s="19"/>
      <c r="J315" s="19"/>
      <c r="K315" s="19"/>
      <c r="L315" s="19"/>
      <c r="M315" s="19"/>
      <c r="N315" s="20"/>
      <c r="O315" s="20"/>
      <c r="P315" s="19"/>
      <c r="Q315" s="19"/>
      <c r="R315" s="19"/>
      <c r="S315" s="19"/>
      <c r="T315" s="19"/>
      <c r="U315" s="21"/>
      <c r="V315" s="19"/>
      <c r="W315" s="19"/>
      <c r="X315" s="19"/>
      <c r="Y315" s="19"/>
      <c r="Z315" s="21"/>
      <c r="AA315" s="19"/>
      <c r="AB315" s="19"/>
      <c r="AC315" s="19"/>
      <c r="AD315" s="19"/>
      <c r="AE315" s="22">
        <f t="shared" si="151"/>
      </c>
      <c r="AF315" s="23">
        <f t="shared" si="152"/>
      </c>
      <c r="AG315" s="23">
        <f t="shared" si="153"/>
      </c>
      <c r="AH315" s="5">
        <f t="shared" si="154"/>
      </c>
      <c r="AI315" s="29">
        <f t="shared" si="155"/>
        <v>0</v>
      </c>
      <c r="AJ315" s="29">
        <f t="shared" si="156"/>
        <v>0</v>
      </c>
      <c r="AK315" s="29">
        <f t="shared" si="157"/>
        <v>0</v>
      </c>
      <c r="AL315" s="29">
        <f t="shared" si="158"/>
        <v>0</v>
      </c>
      <c r="AM315" s="29">
        <f t="shared" si="159"/>
        <v>0</v>
      </c>
      <c r="AN315" s="29">
        <f t="shared" si="160"/>
        <v>0</v>
      </c>
      <c r="AO315" s="29">
        <f t="shared" si="161"/>
        <v>0</v>
      </c>
      <c r="AP315" s="29">
        <f t="shared" si="162"/>
        <v>0</v>
      </c>
      <c r="AQ315" s="29">
        <f t="shared" si="163"/>
        <v>0</v>
      </c>
    </row>
    <row r="316" spans="1:43" ht="12.75">
      <c r="A316" s="27">
        <f t="shared" si="146"/>
        <v>0</v>
      </c>
      <c r="B316" s="56">
        <f t="shared" si="147"/>
        <v>0</v>
      </c>
      <c r="C316" s="57">
        <f t="shared" si="148"/>
        <v>0</v>
      </c>
      <c r="D316" s="5">
        <v>9</v>
      </c>
      <c r="E316" s="27">
        <f t="shared" si="149"/>
        <v>0</v>
      </c>
      <c r="F316" s="5">
        <f t="shared" si="150"/>
        <v>0</v>
      </c>
      <c r="G316" s="18"/>
      <c r="H316" s="19"/>
      <c r="I316" s="19"/>
      <c r="J316" s="19"/>
      <c r="K316" s="19"/>
      <c r="L316" s="19"/>
      <c r="M316" s="19"/>
      <c r="N316" s="20"/>
      <c r="O316" s="20"/>
      <c r="P316" s="19"/>
      <c r="Q316" s="19"/>
      <c r="R316" s="19"/>
      <c r="S316" s="19"/>
      <c r="T316" s="19"/>
      <c r="U316" s="21"/>
      <c r="V316" s="19"/>
      <c r="W316" s="19"/>
      <c r="X316" s="19"/>
      <c r="Y316" s="19"/>
      <c r="Z316" s="21"/>
      <c r="AA316" s="19"/>
      <c r="AB316" s="19"/>
      <c r="AC316" s="19"/>
      <c r="AD316" s="19"/>
      <c r="AE316" s="22">
        <f t="shared" si="151"/>
      </c>
      <c r="AF316" s="23">
        <f t="shared" si="152"/>
      </c>
      <c r="AG316" s="23">
        <f t="shared" si="153"/>
      </c>
      <c r="AH316" s="5">
        <f t="shared" si="154"/>
      </c>
      <c r="AI316" s="29">
        <f t="shared" si="155"/>
        <v>0</v>
      </c>
      <c r="AJ316" s="29">
        <f t="shared" si="156"/>
        <v>0</v>
      </c>
      <c r="AK316" s="29">
        <f t="shared" si="157"/>
        <v>0</v>
      </c>
      <c r="AL316" s="29">
        <f t="shared" si="158"/>
        <v>0</v>
      </c>
      <c r="AM316" s="29">
        <f t="shared" si="159"/>
        <v>0</v>
      </c>
      <c r="AN316" s="29">
        <f t="shared" si="160"/>
        <v>0</v>
      </c>
      <c r="AO316" s="29">
        <f t="shared" si="161"/>
        <v>0</v>
      </c>
      <c r="AP316" s="29">
        <f t="shared" si="162"/>
        <v>0</v>
      </c>
      <c r="AQ316" s="29">
        <f t="shared" si="163"/>
        <v>0</v>
      </c>
    </row>
    <row r="317" spans="1:43" ht="12.75">
      <c r="A317" s="27">
        <f t="shared" si="146"/>
        <v>0</v>
      </c>
      <c r="B317" s="56">
        <f t="shared" si="147"/>
        <v>0</v>
      </c>
      <c r="C317" s="57">
        <f t="shared" si="148"/>
        <v>0</v>
      </c>
      <c r="D317" s="5">
        <v>9</v>
      </c>
      <c r="E317" s="27">
        <f t="shared" si="149"/>
        <v>0</v>
      </c>
      <c r="F317" s="5">
        <f t="shared" si="150"/>
        <v>0</v>
      </c>
      <c r="G317" s="18"/>
      <c r="H317" s="19"/>
      <c r="I317" s="19"/>
      <c r="J317" s="19"/>
      <c r="K317" s="19"/>
      <c r="L317" s="19"/>
      <c r="M317" s="19"/>
      <c r="N317" s="20"/>
      <c r="O317" s="20"/>
      <c r="P317" s="19"/>
      <c r="Q317" s="19"/>
      <c r="R317" s="19"/>
      <c r="S317" s="19"/>
      <c r="T317" s="19"/>
      <c r="U317" s="21"/>
      <c r="V317" s="19"/>
      <c r="W317" s="19"/>
      <c r="X317" s="19"/>
      <c r="Y317" s="19"/>
      <c r="Z317" s="21"/>
      <c r="AA317" s="19"/>
      <c r="AB317" s="19"/>
      <c r="AC317" s="19"/>
      <c r="AD317" s="19"/>
      <c r="AE317" s="22">
        <f t="shared" si="151"/>
      </c>
      <c r="AF317" s="23">
        <f t="shared" si="152"/>
      </c>
      <c r="AG317" s="23">
        <f t="shared" si="153"/>
      </c>
      <c r="AH317" s="5">
        <f t="shared" si="154"/>
      </c>
      <c r="AI317" s="29">
        <f t="shared" si="155"/>
        <v>0</v>
      </c>
      <c r="AJ317" s="29">
        <f t="shared" si="156"/>
        <v>0</v>
      </c>
      <c r="AK317" s="29">
        <f t="shared" si="157"/>
        <v>0</v>
      </c>
      <c r="AL317" s="29">
        <f t="shared" si="158"/>
        <v>0</v>
      </c>
      <c r="AM317" s="29">
        <f t="shared" si="159"/>
        <v>0</v>
      </c>
      <c r="AN317" s="29">
        <f t="shared" si="160"/>
        <v>0</v>
      </c>
      <c r="AO317" s="29">
        <f t="shared" si="161"/>
        <v>0</v>
      </c>
      <c r="AP317" s="29">
        <f t="shared" si="162"/>
        <v>0</v>
      </c>
      <c r="AQ317" s="29">
        <f t="shared" si="163"/>
        <v>0</v>
      </c>
    </row>
    <row r="318" spans="1:43" ht="12.75">
      <c r="A318" s="27">
        <f t="shared" si="146"/>
        <v>0</v>
      </c>
      <c r="B318" s="56">
        <f t="shared" si="147"/>
        <v>0</v>
      </c>
      <c r="C318" s="57">
        <f t="shared" si="148"/>
        <v>0</v>
      </c>
      <c r="D318" s="5">
        <v>9</v>
      </c>
      <c r="E318" s="27">
        <f t="shared" si="149"/>
        <v>0</v>
      </c>
      <c r="F318" s="5">
        <f t="shared" si="150"/>
        <v>0</v>
      </c>
      <c r="G318" s="18"/>
      <c r="H318" s="19"/>
      <c r="I318" s="19"/>
      <c r="J318" s="19"/>
      <c r="K318" s="19"/>
      <c r="L318" s="19"/>
      <c r="M318" s="19"/>
      <c r="N318" s="20"/>
      <c r="O318" s="20"/>
      <c r="P318" s="19"/>
      <c r="Q318" s="19"/>
      <c r="R318" s="19"/>
      <c r="S318" s="19"/>
      <c r="T318" s="19"/>
      <c r="U318" s="21"/>
      <c r="V318" s="19"/>
      <c r="W318" s="19"/>
      <c r="X318" s="19"/>
      <c r="Y318" s="19"/>
      <c r="Z318" s="21"/>
      <c r="AA318" s="19"/>
      <c r="AB318" s="19"/>
      <c r="AC318" s="19"/>
      <c r="AD318" s="19"/>
      <c r="AE318" s="22">
        <f t="shared" si="151"/>
      </c>
      <c r="AF318" s="23">
        <f t="shared" si="152"/>
      </c>
      <c r="AG318" s="23">
        <f t="shared" si="153"/>
      </c>
      <c r="AH318" s="5">
        <f t="shared" si="154"/>
      </c>
      <c r="AI318" s="29">
        <f t="shared" si="155"/>
        <v>0</v>
      </c>
      <c r="AJ318" s="29">
        <f t="shared" si="156"/>
        <v>0</v>
      </c>
      <c r="AK318" s="29">
        <f t="shared" si="157"/>
        <v>0</v>
      </c>
      <c r="AL318" s="29">
        <f t="shared" si="158"/>
        <v>0</v>
      </c>
      <c r="AM318" s="29">
        <f t="shared" si="159"/>
        <v>0</v>
      </c>
      <c r="AN318" s="29">
        <f t="shared" si="160"/>
        <v>0</v>
      </c>
      <c r="AO318" s="29">
        <f t="shared" si="161"/>
        <v>0</v>
      </c>
      <c r="AP318" s="29">
        <f t="shared" si="162"/>
        <v>0</v>
      </c>
      <c r="AQ318" s="29">
        <f t="shared" si="163"/>
        <v>0</v>
      </c>
    </row>
    <row r="319" spans="1:43" ht="12.75">
      <c r="A319" s="27">
        <f t="shared" si="146"/>
        <v>0</v>
      </c>
      <c r="B319" s="56">
        <f t="shared" si="147"/>
        <v>0</v>
      </c>
      <c r="C319" s="57">
        <f t="shared" si="148"/>
        <v>0</v>
      </c>
      <c r="D319" s="5">
        <v>9</v>
      </c>
      <c r="E319" s="27">
        <f t="shared" si="149"/>
        <v>0</v>
      </c>
      <c r="F319" s="5">
        <f t="shared" si="150"/>
        <v>0</v>
      </c>
      <c r="G319" s="18"/>
      <c r="H319" s="19"/>
      <c r="I319" s="19"/>
      <c r="J319" s="19"/>
      <c r="K319" s="19"/>
      <c r="L319" s="19"/>
      <c r="M319" s="19"/>
      <c r="N319" s="20"/>
      <c r="O319" s="20"/>
      <c r="P319" s="19"/>
      <c r="Q319" s="19"/>
      <c r="R319" s="19"/>
      <c r="S319" s="19"/>
      <c r="T319" s="19"/>
      <c r="U319" s="21"/>
      <c r="V319" s="19"/>
      <c r="W319" s="19"/>
      <c r="X319" s="19"/>
      <c r="Y319" s="19"/>
      <c r="Z319" s="21"/>
      <c r="AA319" s="19"/>
      <c r="AB319" s="19"/>
      <c r="AC319" s="19"/>
      <c r="AD319" s="19"/>
      <c r="AE319" s="22">
        <f t="shared" si="151"/>
      </c>
      <c r="AF319" s="23">
        <f t="shared" si="152"/>
      </c>
      <c r="AG319" s="23">
        <f t="shared" si="153"/>
      </c>
      <c r="AH319" s="5">
        <f t="shared" si="154"/>
      </c>
      <c r="AI319" s="29">
        <f t="shared" si="155"/>
        <v>0</v>
      </c>
      <c r="AJ319" s="29">
        <f t="shared" si="156"/>
        <v>0</v>
      </c>
      <c r="AK319" s="29">
        <f t="shared" si="157"/>
        <v>0</v>
      </c>
      <c r="AL319" s="29">
        <f t="shared" si="158"/>
        <v>0</v>
      </c>
      <c r="AM319" s="29">
        <f t="shared" si="159"/>
        <v>0</v>
      </c>
      <c r="AN319" s="29">
        <f t="shared" si="160"/>
        <v>0</v>
      </c>
      <c r="AO319" s="29">
        <f t="shared" si="161"/>
        <v>0</v>
      </c>
      <c r="AP319" s="29">
        <f t="shared" si="162"/>
        <v>0</v>
      </c>
      <c r="AQ319" s="29">
        <f t="shared" si="163"/>
        <v>0</v>
      </c>
    </row>
    <row r="320" spans="1:43" ht="12.75">
      <c r="A320" s="27">
        <f t="shared" si="146"/>
        <v>0</v>
      </c>
      <c r="B320" s="56">
        <f t="shared" si="147"/>
        <v>0</v>
      </c>
      <c r="C320" s="57">
        <f t="shared" si="148"/>
        <v>0</v>
      </c>
      <c r="D320" s="5">
        <v>9</v>
      </c>
      <c r="E320" s="27">
        <f t="shared" si="149"/>
        <v>0</v>
      </c>
      <c r="F320" s="5">
        <f t="shared" si="150"/>
        <v>0</v>
      </c>
      <c r="G320" s="18"/>
      <c r="H320" s="19"/>
      <c r="I320" s="19"/>
      <c r="J320" s="19"/>
      <c r="K320" s="19"/>
      <c r="L320" s="19"/>
      <c r="M320" s="19"/>
      <c r="N320" s="20"/>
      <c r="O320" s="20"/>
      <c r="P320" s="19"/>
      <c r="Q320" s="19"/>
      <c r="R320" s="19"/>
      <c r="S320" s="19"/>
      <c r="T320" s="19"/>
      <c r="U320" s="21"/>
      <c r="V320" s="19"/>
      <c r="W320" s="19"/>
      <c r="X320" s="19"/>
      <c r="Y320" s="19"/>
      <c r="Z320" s="21"/>
      <c r="AA320" s="19"/>
      <c r="AB320" s="19"/>
      <c r="AC320" s="19"/>
      <c r="AD320" s="19"/>
      <c r="AE320" s="22">
        <f t="shared" si="151"/>
      </c>
      <c r="AF320" s="23">
        <f t="shared" si="152"/>
      </c>
      <c r="AG320" s="23">
        <f t="shared" si="153"/>
      </c>
      <c r="AH320" s="5">
        <f t="shared" si="154"/>
      </c>
      <c r="AI320" s="29">
        <f t="shared" si="155"/>
        <v>0</v>
      </c>
      <c r="AJ320" s="29">
        <f t="shared" si="156"/>
        <v>0</v>
      </c>
      <c r="AK320" s="29">
        <f t="shared" si="157"/>
        <v>0</v>
      </c>
      <c r="AL320" s="29">
        <f t="shared" si="158"/>
        <v>0</v>
      </c>
      <c r="AM320" s="29">
        <f t="shared" si="159"/>
        <v>0</v>
      </c>
      <c r="AN320" s="29">
        <f t="shared" si="160"/>
        <v>0</v>
      </c>
      <c r="AO320" s="29">
        <f t="shared" si="161"/>
        <v>0</v>
      </c>
      <c r="AP320" s="29">
        <f t="shared" si="162"/>
        <v>0</v>
      </c>
      <c r="AQ320" s="29">
        <f t="shared" si="163"/>
        <v>0</v>
      </c>
    </row>
    <row r="321" spans="1:43" ht="12.75">
      <c r="A321" s="27">
        <f t="shared" si="146"/>
        <v>0</v>
      </c>
      <c r="B321" s="56">
        <f t="shared" si="147"/>
        <v>0</v>
      </c>
      <c r="C321" s="57">
        <f t="shared" si="148"/>
        <v>0</v>
      </c>
      <c r="D321" s="5">
        <v>9</v>
      </c>
      <c r="E321" s="27">
        <f t="shared" si="149"/>
        <v>0</v>
      </c>
      <c r="F321" s="5">
        <f t="shared" si="150"/>
        <v>0</v>
      </c>
      <c r="G321" s="18"/>
      <c r="H321" s="19"/>
      <c r="I321" s="19"/>
      <c r="J321" s="19"/>
      <c r="K321" s="19"/>
      <c r="L321" s="19"/>
      <c r="M321" s="19"/>
      <c r="N321" s="20"/>
      <c r="O321" s="20"/>
      <c r="P321" s="19"/>
      <c r="Q321" s="19"/>
      <c r="R321" s="19"/>
      <c r="S321" s="19"/>
      <c r="T321" s="19"/>
      <c r="U321" s="21"/>
      <c r="V321" s="19"/>
      <c r="W321" s="19"/>
      <c r="X321" s="19"/>
      <c r="Y321" s="19"/>
      <c r="Z321" s="21"/>
      <c r="AA321" s="19"/>
      <c r="AB321" s="19"/>
      <c r="AC321" s="19"/>
      <c r="AD321" s="19"/>
      <c r="AE321" s="22">
        <f t="shared" si="151"/>
      </c>
      <c r="AF321" s="23">
        <f t="shared" si="152"/>
      </c>
      <c r="AG321" s="23">
        <f t="shared" si="153"/>
      </c>
      <c r="AH321" s="5">
        <f t="shared" si="154"/>
      </c>
      <c r="AI321" s="29">
        <f t="shared" si="155"/>
        <v>0</v>
      </c>
      <c r="AJ321" s="29">
        <f t="shared" si="156"/>
        <v>0</v>
      </c>
      <c r="AK321" s="29">
        <f t="shared" si="157"/>
        <v>0</v>
      </c>
      <c r="AL321" s="29">
        <f t="shared" si="158"/>
        <v>0</v>
      </c>
      <c r="AM321" s="29">
        <f t="shared" si="159"/>
        <v>0</v>
      </c>
      <c r="AN321" s="29">
        <f t="shared" si="160"/>
        <v>0</v>
      </c>
      <c r="AO321" s="29">
        <f t="shared" si="161"/>
        <v>0</v>
      </c>
      <c r="AP321" s="29">
        <f t="shared" si="162"/>
        <v>0</v>
      </c>
      <c r="AQ321" s="29">
        <f t="shared" si="163"/>
        <v>0</v>
      </c>
    </row>
    <row r="322" spans="1:43" ht="12.75">
      <c r="A322" s="27">
        <f t="shared" si="146"/>
        <v>0</v>
      </c>
      <c r="B322" s="56">
        <f t="shared" si="147"/>
        <v>0</v>
      </c>
      <c r="C322" s="57">
        <f t="shared" si="148"/>
        <v>0</v>
      </c>
      <c r="D322" s="5">
        <v>9</v>
      </c>
      <c r="E322" s="27">
        <f t="shared" si="149"/>
        <v>0</v>
      </c>
      <c r="F322" s="5">
        <f t="shared" si="150"/>
        <v>0</v>
      </c>
      <c r="G322" s="18"/>
      <c r="H322" s="19"/>
      <c r="I322" s="19"/>
      <c r="J322" s="19"/>
      <c r="K322" s="19"/>
      <c r="L322" s="19"/>
      <c r="M322" s="19"/>
      <c r="N322" s="20"/>
      <c r="O322" s="20"/>
      <c r="P322" s="19"/>
      <c r="Q322" s="19"/>
      <c r="R322" s="19"/>
      <c r="S322" s="19"/>
      <c r="T322" s="19"/>
      <c r="U322" s="21"/>
      <c r="V322" s="19"/>
      <c r="W322" s="19"/>
      <c r="X322" s="19"/>
      <c r="Y322" s="19"/>
      <c r="Z322" s="21"/>
      <c r="AA322" s="19"/>
      <c r="AB322" s="19"/>
      <c r="AC322" s="19"/>
      <c r="AD322" s="19"/>
      <c r="AE322" s="22">
        <f t="shared" si="151"/>
      </c>
      <c r="AF322" s="23">
        <f t="shared" si="152"/>
      </c>
      <c r="AG322" s="23">
        <f t="shared" si="153"/>
      </c>
      <c r="AH322" s="5">
        <f t="shared" si="154"/>
      </c>
      <c r="AI322" s="29">
        <f t="shared" si="155"/>
        <v>0</v>
      </c>
      <c r="AJ322" s="29">
        <f t="shared" si="156"/>
        <v>0</v>
      </c>
      <c r="AK322" s="29">
        <f t="shared" si="157"/>
        <v>0</v>
      </c>
      <c r="AL322" s="29">
        <f t="shared" si="158"/>
        <v>0</v>
      </c>
      <c r="AM322" s="29">
        <f t="shared" si="159"/>
        <v>0</v>
      </c>
      <c r="AN322" s="29">
        <f t="shared" si="160"/>
        <v>0</v>
      </c>
      <c r="AO322" s="29">
        <f t="shared" si="161"/>
        <v>0</v>
      </c>
      <c r="AP322" s="29">
        <f t="shared" si="162"/>
        <v>0</v>
      </c>
      <c r="AQ322" s="29">
        <f t="shared" si="163"/>
        <v>0</v>
      </c>
    </row>
    <row r="323" spans="1:43" ht="12.75">
      <c r="A323" s="27">
        <f t="shared" si="146"/>
        <v>0</v>
      </c>
      <c r="B323" s="56">
        <f t="shared" si="147"/>
        <v>0</v>
      </c>
      <c r="C323" s="57">
        <f t="shared" si="148"/>
        <v>0</v>
      </c>
      <c r="D323" s="5">
        <v>9</v>
      </c>
      <c r="E323" s="27">
        <f t="shared" si="149"/>
        <v>0</v>
      </c>
      <c r="F323" s="5">
        <f t="shared" si="150"/>
        <v>0</v>
      </c>
      <c r="G323" s="18"/>
      <c r="H323" s="19"/>
      <c r="I323" s="19"/>
      <c r="J323" s="19"/>
      <c r="K323" s="19"/>
      <c r="L323" s="19"/>
      <c r="M323" s="19"/>
      <c r="N323" s="20"/>
      <c r="O323" s="20"/>
      <c r="P323" s="19"/>
      <c r="Q323" s="19"/>
      <c r="R323" s="19"/>
      <c r="S323" s="19"/>
      <c r="T323" s="19"/>
      <c r="U323" s="21"/>
      <c r="V323" s="19"/>
      <c r="W323" s="19"/>
      <c r="X323" s="19"/>
      <c r="Y323" s="19"/>
      <c r="Z323" s="21"/>
      <c r="AA323" s="19"/>
      <c r="AB323" s="19"/>
      <c r="AC323" s="19"/>
      <c r="AD323" s="19"/>
      <c r="AE323" s="22">
        <f t="shared" si="151"/>
      </c>
      <c r="AF323" s="23">
        <f t="shared" si="152"/>
      </c>
      <c r="AG323" s="23">
        <f t="shared" si="153"/>
      </c>
      <c r="AH323" s="5">
        <f t="shared" si="154"/>
      </c>
      <c r="AI323" s="29">
        <f t="shared" si="155"/>
        <v>0</v>
      </c>
      <c r="AJ323" s="29">
        <f t="shared" si="156"/>
        <v>0</v>
      </c>
      <c r="AK323" s="29">
        <f t="shared" si="157"/>
        <v>0</v>
      </c>
      <c r="AL323" s="29">
        <f t="shared" si="158"/>
        <v>0</v>
      </c>
      <c r="AM323" s="29">
        <f t="shared" si="159"/>
        <v>0</v>
      </c>
      <c r="AN323" s="29">
        <f t="shared" si="160"/>
        <v>0</v>
      </c>
      <c r="AO323" s="29">
        <f t="shared" si="161"/>
        <v>0</v>
      </c>
      <c r="AP323" s="29">
        <f t="shared" si="162"/>
        <v>0</v>
      </c>
      <c r="AQ323" s="29">
        <f t="shared" si="163"/>
        <v>0</v>
      </c>
    </row>
    <row r="324" spans="1:43" ht="12.75">
      <c r="A324" s="27">
        <f t="shared" si="146"/>
        <v>0</v>
      </c>
      <c r="B324" s="56">
        <f t="shared" si="147"/>
        <v>0</v>
      </c>
      <c r="C324" s="57">
        <f t="shared" si="148"/>
        <v>0</v>
      </c>
      <c r="D324" s="5">
        <v>9</v>
      </c>
      <c r="E324" s="27">
        <f t="shared" si="149"/>
        <v>0</v>
      </c>
      <c r="F324" s="5">
        <f t="shared" si="150"/>
        <v>0</v>
      </c>
      <c r="G324" s="18"/>
      <c r="H324" s="19"/>
      <c r="I324" s="19"/>
      <c r="J324" s="19"/>
      <c r="K324" s="19"/>
      <c r="L324" s="19"/>
      <c r="M324" s="19"/>
      <c r="N324" s="20"/>
      <c r="O324" s="20"/>
      <c r="P324" s="19"/>
      <c r="Q324" s="19"/>
      <c r="R324" s="19"/>
      <c r="S324" s="19"/>
      <c r="T324" s="19"/>
      <c r="U324" s="21"/>
      <c r="V324" s="19"/>
      <c r="W324" s="19"/>
      <c r="X324" s="19"/>
      <c r="Y324" s="19"/>
      <c r="Z324" s="21"/>
      <c r="AA324" s="19"/>
      <c r="AB324" s="19"/>
      <c r="AC324" s="19"/>
      <c r="AD324" s="19"/>
      <c r="AE324" s="22">
        <f t="shared" si="151"/>
      </c>
      <c r="AF324" s="23">
        <f t="shared" si="152"/>
      </c>
      <c r="AG324" s="23">
        <f t="shared" si="153"/>
      </c>
      <c r="AH324" s="5">
        <f t="shared" si="154"/>
      </c>
      <c r="AI324" s="29">
        <f t="shared" si="155"/>
        <v>0</v>
      </c>
      <c r="AJ324" s="29">
        <f t="shared" si="156"/>
        <v>0</v>
      </c>
      <c r="AK324" s="29">
        <f t="shared" si="157"/>
        <v>0</v>
      </c>
      <c r="AL324" s="29">
        <f t="shared" si="158"/>
        <v>0</v>
      </c>
      <c r="AM324" s="29">
        <f t="shared" si="159"/>
        <v>0</v>
      </c>
      <c r="AN324" s="29">
        <f t="shared" si="160"/>
        <v>0</v>
      </c>
      <c r="AO324" s="29">
        <f t="shared" si="161"/>
        <v>0</v>
      </c>
      <c r="AP324" s="29">
        <f t="shared" si="162"/>
        <v>0</v>
      </c>
      <c r="AQ324" s="29">
        <f t="shared" si="163"/>
        <v>0</v>
      </c>
    </row>
    <row r="325" spans="1:43" ht="12.75">
      <c r="A325" s="27">
        <f t="shared" si="146"/>
        <v>0</v>
      </c>
      <c r="B325" s="56">
        <f t="shared" si="147"/>
        <v>0</v>
      </c>
      <c r="C325" s="57">
        <f t="shared" si="148"/>
        <v>0</v>
      </c>
      <c r="D325" s="5">
        <v>9</v>
      </c>
      <c r="E325" s="27">
        <f t="shared" si="149"/>
        <v>0</v>
      </c>
      <c r="F325" s="5">
        <f t="shared" si="150"/>
        <v>0</v>
      </c>
      <c r="G325" s="18"/>
      <c r="H325" s="19"/>
      <c r="I325" s="19"/>
      <c r="J325" s="19"/>
      <c r="K325" s="19"/>
      <c r="L325" s="19"/>
      <c r="M325" s="19"/>
      <c r="N325" s="20"/>
      <c r="O325" s="20"/>
      <c r="P325" s="19"/>
      <c r="Q325" s="19"/>
      <c r="R325" s="19"/>
      <c r="S325" s="19"/>
      <c r="T325" s="19"/>
      <c r="U325" s="21"/>
      <c r="V325" s="19"/>
      <c r="W325" s="19"/>
      <c r="X325" s="19"/>
      <c r="Y325" s="19"/>
      <c r="Z325" s="21"/>
      <c r="AA325" s="19"/>
      <c r="AB325" s="19"/>
      <c r="AC325" s="19"/>
      <c r="AD325" s="19"/>
      <c r="AE325" s="22">
        <f t="shared" si="151"/>
      </c>
      <c r="AF325" s="23">
        <f t="shared" si="152"/>
      </c>
      <c r="AG325" s="23">
        <f t="shared" si="153"/>
      </c>
      <c r="AH325" s="5">
        <f t="shared" si="154"/>
      </c>
      <c r="AI325" s="29">
        <f t="shared" si="155"/>
        <v>0</v>
      </c>
      <c r="AJ325" s="29">
        <f t="shared" si="156"/>
        <v>0</v>
      </c>
      <c r="AK325" s="29">
        <f t="shared" si="157"/>
        <v>0</v>
      </c>
      <c r="AL325" s="29">
        <f t="shared" si="158"/>
        <v>0</v>
      </c>
      <c r="AM325" s="29">
        <f t="shared" si="159"/>
        <v>0</v>
      </c>
      <c r="AN325" s="29">
        <f t="shared" si="160"/>
        <v>0</v>
      </c>
      <c r="AO325" s="29">
        <f t="shared" si="161"/>
        <v>0</v>
      </c>
      <c r="AP325" s="29">
        <f t="shared" si="162"/>
        <v>0</v>
      </c>
      <c r="AQ325" s="29">
        <f t="shared" si="163"/>
        <v>0</v>
      </c>
    </row>
    <row r="326" spans="1:43" ht="12.75">
      <c r="A326" s="27">
        <f t="shared" si="146"/>
        <v>0</v>
      </c>
      <c r="B326" s="56">
        <f t="shared" si="147"/>
        <v>0</v>
      </c>
      <c r="C326" s="57">
        <f t="shared" si="148"/>
        <v>0</v>
      </c>
      <c r="D326" s="5">
        <v>9</v>
      </c>
      <c r="E326" s="27">
        <f t="shared" si="149"/>
        <v>0</v>
      </c>
      <c r="F326" s="5">
        <f t="shared" si="150"/>
        <v>0</v>
      </c>
      <c r="G326" s="18"/>
      <c r="H326" s="19"/>
      <c r="I326" s="19"/>
      <c r="J326" s="19"/>
      <c r="K326" s="19"/>
      <c r="L326" s="19"/>
      <c r="M326" s="19"/>
      <c r="N326" s="20"/>
      <c r="O326" s="20"/>
      <c r="P326" s="19"/>
      <c r="Q326" s="19"/>
      <c r="R326" s="19"/>
      <c r="S326" s="19"/>
      <c r="T326" s="19"/>
      <c r="U326" s="21"/>
      <c r="V326" s="19"/>
      <c r="W326" s="19"/>
      <c r="X326" s="19"/>
      <c r="Y326" s="19"/>
      <c r="Z326" s="21"/>
      <c r="AA326" s="19"/>
      <c r="AB326" s="19"/>
      <c r="AC326" s="19"/>
      <c r="AD326" s="19"/>
      <c r="AE326" s="22">
        <f t="shared" si="151"/>
      </c>
      <c r="AF326" s="23">
        <f t="shared" si="152"/>
      </c>
      <c r="AG326" s="23">
        <f t="shared" si="153"/>
      </c>
      <c r="AH326" s="5">
        <f t="shared" si="154"/>
      </c>
      <c r="AI326" s="29">
        <f t="shared" si="155"/>
        <v>0</v>
      </c>
      <c r="AJ326" s="29">
        <f t="shared" si="156"/>
        <v>0</v>
      </c>
      <c r="AK326" s="29">
        <f t="shared" si="157"/>
        <v>0</v>
      </c>
      <c r="AL326" s="29">
        <f t="shared" si="158"/>
        <v>0</v>
      </c>
      <c r="AM326" s="29">
        <f t="shared" si="159"/>
        <v>0</v>
      </c>
      <c r="AN326" s="29">
        <f t="shared" si="160"/>
        <v>0</v>
      </c>
      <c r="AO326" s="29">
        <f t="shared" si="161"/>
        <v>0</v>
      </c>
      <c r="AP326" s="29">
        <f t="shared" si="162"/>
        <v>0</v>
      </c>
      <c r="AQ326" s="29">
        <f t="shared" si="163"/>
        <v>0</v>
      </c>
    </row>
    <row r="327" spans="1:43" ht="12.75">
      <c r="A327" s="27">
        <f t="shared" si="146"/>
        <v>0</v>
      </c>
      <c r="B327" s="56">
        <f t="shared" si="147"/>
        <v>0</v>
      </c>
      <c r="C327" s="57">
        <f t="shared" si="148"/>
        <v>0</v>
      </c>
      <c r="D327" s="5">
        <v>9</v>
      </c>
      <c r="E327" s="27">
        <f t="shared" si="149"/>
        <v>0</v>
      </c>
      <c r="F327" s="5">
        <f t="shared" si="150"/>
        <v>0</v>
      </c>
      <c r="G327" s="18"/>
      <c r="H327" s="19"/>
      <c r="I327" s="19"/>
      <c r="J327" s="19"/>
      <c r="K327" s="19"/>
      <c r="L327" s="19"/>
      <c r="M327" s="19"/>
      <c r="N327" s="20"/>
      <c r="O327" s="20"/>
      <c r="P327" s="19"/>
      <c r="Q327" s="19"/>
      <c r="R327" s="19"/>
      <c r="S327" s="19"/>
      <c r="T327" s="19"/>
      <c r="U327" s="21"/>
      <c r="V327" s="19"/>
      <c r="W327" s="19"/>
      <c r="X327" s="19"/>
      <c r="Y327" s="19"/>
      <c r="Z327" s="21"/>
      <c r="AA327" s="19"/>
      <c r="AB327" s="19"/>
      <c r="AC327" s="19"/>
      <c r="AD327" s="19"/>
      <c r="AE327" s="22">
        <f t="shared" si="151"/>
      </c>
      <c r="AF327" s="23">
        <f t="shared" si="152"/>
      </c>
      <c r="AG327" s="23">
        <f t="shared" si="153"/>
      </c>
      <c r="AH327" s="5">
        <f t="shared" si="154"/>
      </c>
      <c r="AI327" s="29">
        <f t="shared" si="155"/>
        <v>0</v>
      </c>
      <c r="AJ327" s="29">
        <f t="shared" si="156"/>
        <v>0</v>
      </c>
      <c r="AK327" s="29">
        <f t="shared" si="157"/>
        <v>0</v>
      </c>
      <c r="AL327" s="29">
        <f t="shared" si="158"/>
        <v>0</v>
      </c>
      <c r="AM327" s="29">
        <f t="shared" si="159"/>
        <v>0</v>
      </c>
      <c r="AN327" s="29">
        <f t="shared" si="160"/>
        <v>0</v>
      </c>
      <c r="AO327" s="29">
        <f t="shared" si="161"/>
        <v>0</v>
      </c>
      <c r="AP327" s="29">
        <f t="shared" si="162"/>
        <v>0</v>
      </c>
      <c r="AQ327" s="29">
        <f t="shared" si="163"/>
        <v>0</v>
      </c>
    </row>
    <row r="328" spans="1:43" ht="12.75">
      <c r="A328" s="27">
        <f t="shared" si="146"/>
        <v>0</v>
      </c>
      <c r="B328" s="56">
        <f t="shared" si="147"/>
        <v>0</v>
      </c>
      <c r="C328" s="57">
        <f t="shared" si="148"/>
        <v>0</v>
      </c>
      <c r="D328" s="5">
        <v>9</v>
      </c>
      <c r="E328" s="27">
        <f t="shared" si="149"/>
        <v>0</v>
      </c>
      <c r="F328" s="5">
        <f t="shared" si="150"/>
        <v>0</v>
      </c>
      <c r="G328" s="18"/>
      <c r="H328" s="19"/>
      <c r="I328" s="19"/>
      <c r="J328" s="19"/>
      <c r="K328" s="19"/>
      <c r="L328" s="19"/>
      <c r="M328" s="19"/>
      <c r="N328" s="20"/>
      <c r="O328" s="20"/>
      <c r="P328" s="19"/>
      <c r="Q328" s="19"/>
      <c r="R328" s="19"/>
      <c r="S328" s="19"/>
      <c r="T328" s="19"/>
      <c r="U328" s="21"/>
      <c r="V328" s="19"/>
      <c r="W328" s="19"/>
      <c r="X328" s="19"/>
      <c r="Y328" s="19"/>
      <c r="Z328" s="21"/>
      <c r="AA328" s="19"/>
      <c r="AB328" s="19"/>
      <c r="AC328" s="19"/>
      <c r="AD328" s="19"/>
      <c r="AE328" s="22">
        <f t="shared" si="151"/>
      </c>
      <c r="AF328" s="23">
        <f t="shared" si="152"/>
      </c>
      <c r="AG328" s="23">
        <f t="shared" si="153"/>
      </c>
      <c r="AH328" s="5">
        <f t="shared" si="154"/>
      </c>
      <c r="AI328" s="29">
        <f t="shared" si="155"/>
        <v>0</v>
      </c>
      <c r="AJ328" s="29">
        <f t="shared" si="156"/>
        <v>0</v>
      </c>
      <c r="AK328" s="29">
        <f t="shared" si="157"/>
        <v>0</v>
      </c>
      <c r="AL328" s="29">
        <f t="shared" si="158"/>
        <v>0</v>
      </c>
      <c r="AM328" s="29">
        <f t="shared" si="159"/>
        <v>0</v>
      </c>
      <c r="AN328" s="29">
        <f t="shared" si="160"/>
        <v>0</v>
      </c>
      <c r="AO328" s="29">
        <f t="shared" si="161"/>
        <v>0</v>
      </c>
      <c r="AP328" s="29">
        <f t="shared" si="162"/>
        <v>0</v>
      </c>
      <c r="AQ328" s="29">
        <f t="shared" si="163"/>
        <v>0</v>
      </c>
    </row>
    <row r="329" spans="1:43" ht="12.75">
      <c r="A329" s="27">
        <f t="shared" si="146"/>
        <v>0</v>
      </c>
      <c r="B329" s="56">
        <f t="shared" si="147"/>
        <v>0</v>
      </c>
      <c r="C329" s="57">
        <f t="shared" si="148"/>
        <v>0</v>
      </c>
      <c r="D329" s="5">
        <v>9</v>
      </c>
      <c r="E329" s="27">
        <f t="shared" si="149"/>
        <v>0</v>
      </c>
      <c r="F329" s="5">
        <f t="shared" si="150"/>
        <v>0</v>
      </c>
      <c r="G329" s="18"/>
      <c r="H329" s="19"/>
      <c r="I329" s="19"/>
      <c r="J329" s="19"/>
      <c r="K329" s="19"/>
      <c r="L329" s="19"/>
      <c r="M329" s="19"/>
      <c r="N329" s="20"/>
      <c r="O329" s="20"/>
      <c r="P329" s="19"/>
      <c r="Q329" s="19"/>
      <c r="R329" s="19"/>
      <c r="S329" s="19"/>
      <c r="T329" s="19"/>
      <c r="U329" s="21"/>
      <c r="V329" s="19"/>
      <c r="W329" s="19"/>
      <c r="X329" s="19"/>
      <c r="Y329" s="19"/>
      <c r="Z329" s="21"/>
      <c r="AA329" s="19"/>
      <c r="AB329" s="19"/>
      <c r="AC329" s="19"/>
      <c r="AD329" s="19"/>
      <c r="AE329" s="22">
        <f t="shared" si="151"/>
      </c>
      <c r="AF329" s="23">
        <f t="shared" si="152"/>
      </c>
      <c r="AG329" s="23">
        <f t="shared" si="153"/>
      </c>
      <c r="AH329" s="5">
        <f t="shared" si="154"/>
      </c>
      <c r="AI329" s="29">
        <f t="shared" si="155"/>
        <v>0</v>
      </c>
      <c r="AJ329" s="29">
        <f t="shared" si="156"/>
        <v>0</v>
      </c>
      <c r="AK329" s="29">
        <f t="shared" si="157"/>
        <v>0</v>
      </c>
      <c r="AL329" s="29">
        <f t="shared" si="158"/>
        <v>0</v>
      </c>
      <c r="AM329" s="29">
        <f t="shared" si="159"/>
        <v>0</v>
      </c>
      <c r="AN329" s="29">
        <f t="shared" si="160"/>
        <v>0</v>
      </c>
      <c r="AO329" s="29">
        <f t="shared" si="161"/>
        <v>0</v>
      </c>
      <c r="AP329" s="29">
        <f t="shared" si="162"/>
        <v>0</v>
      </c>
      <c r="AQ329" s="29">
        <f t="shared" si="163"/>
        <v>0</v>
      </c>
    </row>
    <row r="330" spans="1:43" ht="12.75">
      <c r="A330" s="27">
        <f t="shared" si="146"/>
        <v>0</v>
      </c>
      <c r="B330" s="56">
        <f t="shared" si="147"/>
        <v>0</v>
      </c>
      <c r="C330" s="57">
        <f t="shared" si="148"/>
        <v>0</v>
      </c>
      <c r="D330" s="5">
        <v>9</v>
      </c>
      <c r="E330" s="27">
        <f t="shared" si="149"/>
        <v>0</v>
      </c>
      <c r="F330" s="5">
        <f t="shared" si="150"/>
        <v>0</v>
      </c>
      <c r="G330" s="18"/>
      <c r="H330" s="19"/>
      <c r="I330" s="19"/>
      <c r="J330" s="19"/>
      <c r="K330" s="19"/>
      <c r="L330" s="19"/>
      <c r="M330" s="19"/>
      <c r="N330" s="20"/>
      <c r="O330" s="20"/>
      <c r="P330" s="19"/>
      <c r="Q330" s="19"/>
      <c r="R330" s="19"/>
      <c r="S330" s="19"/>
      <c r="T330" s="19"/>
      <c r="U330" s="21"/>
      <c r="V330" s="19"/>
      <c r="W330" s="19"/>
      <c r="X330" s="19"/>
      <c r="Y330" s="19"/>
      <c r="Z330" s="21"/>
      <c r="AA330" s="19"/>
      <c r="AB330" s="19"/>
      <c r="AC330" s="19"/>
      <c r="AD330" s="19"/>
      <c r="AE330" s="22">
        <f t="shared" si="151"/>
      </c>
      <c r="AF330" s="23">
        <f t="shared" si="152"/>
      </c>
      <c r="AG330" s="23">
        <f t="shared" si="153"/>
      </c>
      <c r="AH330" s="5">
        <f t="shared" si="154"/>
      </c>
      <c r="AI330" s="29">
        <f t="shared" si="155"/>
        <v>0</v>
      </c>
      <c r="AJ330" s="29">
        <f t="shared" si="156"/>
        <v>0</v>
      </c>
      <c r="AK330" s="29">
        <f t="shared" si="157"/>
        <v>0</v>
      </c>
      <c r="AL330" s="29">
        <f t="shared" si="158"/>
        <v>0</v>
      </c>
      <c r="AM330" s="29">
        <f t="shared" si="159"/>
        <v>0</v>
      </c>
      <c r="AN330" s="29">
        <f t="shared" si="160"/>
        <v>0</v>
      </c>
      <c r="AO330" s="29">
        <f t="shared" si="161"/>
        <v>0</v>
      </c>
      <c r="AP330" s="29">
        <f t="shared" si="162"/>
        <v>0</v>
      </c>
      <c r="AQ330" s="29">
        <f t="shared" si="163"/>
        <v>0</v>
      </c>
    </row>
    <row r="331" spans="1:43" ht="12.75">
      <c r="A331" s="27">
        <f t="shared" si="146"/>
        <v>0</v>
      </c>
      <c r="B331" s="56">
        <f t="shared" si="147"/>
        <v>0</v>
      </c>
      <c r="C331" s="57">
        <f t="shared" si="148"/>
        <v>0</v>
      </c>
      <c r="D331" s="5">
        <v>9</v>
      </c>
      <c r="E331" s="27">
        <f t="shared" si="149"/>
        <v>0</v>
      </c>
      <c r="F331" s="5">
        <f t="shared" si="150"/>
        <v>0</v>
      </c>
      <c r="G331" s="18"/>
      <c r="H331" s="19"/>
      <c r="I331" s="19"/>
      <c r="J331" s="19"/>
      <c r="K331" s="19"/>
      <c r="L331" s="19"/>
      <c r="M331" s="19"/>
      <c r="N331" s="20"/>
      <c r="O331" s="20"/>
      <c r="P331" s="19"/>
      <c r="Q331" s="19"/>
      <c r="R331" s="19"/>
      <c r="S331" s="19"/>
      <c r="T331" s="19"/>
      <c r="U331" s="21"/>
      <c r="V331" s="19"/>
      <c r="W331" s="19"/>
      <c r="X331" s="19"/>
      <c r="Y331" s="19"/>
      <c r="Z331" s="21"/>
      <c r="AA331" s="19"/>
      <c r="AB331" s="19"/>
      <c r="AC331" s="19"/>
      <c r="AD331" s="19"/>
      <c r="AE331" s="22">
        <f t="shared" si="151"/>
      </c>
      <c r="AF331" s="23">
        <f t="shared" si="152"/>
      </c>
      <c r="AG331" s="23">
        <f t="shared" si="153"/>
      </c>
      <c r="AH331" s="5">
        <f t="shared" si="154"/>
      </c>
      <c r="AI331" s="29">
        <f t="shared" si="155"/>
        <v>0</v>
      </c>
      <c r="AJ331" s="29">
        <f t="shared" si="156"/>
        <v>0</v>
      </c>
      <c r="AK331" s="29">
        <f t="shared" si="157"/>
        <v>0</v>
      </c>
      <c r="AL331" s="29">
        <f t="shared" si="158"/>
        <v>0</v>
      </c>
      <c r="AM331" s="29">
        <f t="shared" si="159"/>
        <v>0</v>
      </c>
      <c r="AN331" s="29">
        <f t="shared" si="160"/>
        <v>0</v>
      </c>
      <c r="AO331" s="29">
        <f t="shared" si="161"/>
        <v>0</v>
      </c>
      <c r="AP331" s="29">
        <f t="shared" si="162"/>
        <v>0</v>
      </c>
      <c r="AQ331" s="29">
        <f t="shared" si="163"/>
        <v>0</v>
      </c>
    </row>
    <row r="332" spans="7:33" ht="12.75">
      <c r="G332" s="58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59"/>
      <c r="AG332" s="59"/>
    </row>
    <row r="333" ht="12.75">
      <c r="G333" s="56"/>
    </row>
    <row r="334" spans="7:32" ht="12.75">
      <c r="G334" s="56"/>
      <c r="Y334" s="6" t="s">
        <v>106</v>
      </c>
      <c r="AB334" s="6"/>
      <c r="AC334" s="6"/>
      <c r="AD334" s="6"/>
      <c r="AE334" s="61">
        <f>IF(COUNT(AE312:AE331)=0,"",AVERAGE(AE312:AE331))</f>
      </c>
      <c r="AF334" s="69"/>
    </row>
    <row r="335" spans="7:33" ht="12.75">
      <c r="G335" s="56"/>
      <c r="AD335" s="62" t="s">
        <v>89</v>
      </c>
      <c r="AE335" s="63">
        <f>IF(AE334="","",STDEV(AE312:AE331)/SQRT(COUNT(AE312:AE331))*2)</f>
      </c>
      <c r="AF335" s="62" t="s">
        <v>90</v>
      </c>
      <c r="AG335" s="64"/>
    </row>
    <row r="336" spans="7:31" ht="12.75">
      <c r="G336" s="56"/>
      <c r="AD336" s="6" t="s">
        <v>57</v>
      </c>
      <c r="AE336" s="65">
        <f>IF(AE334="","",STDEV(AE312:AE331)/SQRT(COUNT(AE312:AE331)))</f>
      </c>
    </row>
    <row r="337" ht="12.75">
      <c r="G337" s="56"/>
    </row>
    <row r="338" ht="12.75">
      <c r="G338" s="56"/>
    </row>
    <row r="339" spans="7:13" ht="12.75">
      <c r="G339" s="56"/>
      <c r="J339" s="6" t="s">
        <v>7</v>
      </c>
      <c r="K339" s="6"/>
      <c r="L339" s="8"/>
      <c r="M339" s="7"/>
    </row>
    <row r="340" spans="7:31" ht="12.75">
      <c r="G340" s="6" t="s">
        <v>107</v>
      </c>
      <c r="H340" s="9"/>
      <c r="I340" s="10"/>
      <c r="J340" s="6" t="s">
        <v>10</v>
      </c>
      <c r="K340" s="6"/>
      <c r="L340" s="11"/>
      <c r="M340" s="54"/>
      <c r="N340" s="68">
        <f>IF(AND(COUNT(AE342:AE361)&gt;0,COUNT(AE342:AE361)&lt;5),"Caution! Strata has less than 5 lines","")</f>
      </c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</row>
    <row r="341" spans="1:33" ht="105">
      <c r="A341" s="6" t="s">
        <v>47</v>
      </c>
      <c r="B341" s="6" t="s">
        <v>74</v>
      </c>
      <c r="C341" s="6" t="s">
        <v>75</v>
      </c>
      <c r="D341" s="6" t="s">
        <v>76</v>
      </c>
      <c r="E341" s="6" t="s">
        <v>77</v>
      </c>
      <c r="F341" s="6" t="s">
        <v>78</v>
      </c>
      <c r="G341" s="12" t="s">
        <v>11</v>
      </c>
      <c r="H341" s="13" t="s">
        <v>12</v>
      </c>
      <c r="I341" s="13" t="s">
        <v>13</v>
      </c>
      <c r="J341" s="13" t="s">
        <v>14</v>
      </c>
      <c r="K341" s="13" t="s">
        <v>15</v>
      </c>
      <c r="L341" s="13" t="s">
        <v>16</v>
      </c>
      <c r="M341" s="13" t="s">
        <v>17</v>
      </c>
      <c r="N341" s="14" t="s">
        <v>18</v>
      </c>
      <c r="O341" s="14" t="s">
        <v>19</v>
      </c>
      <c r="P341" s="15" t="s">
        <v>20</v>
      </c>
      <c r="Q341" s="15" t="s">
        <v>21</v>
      </c>
      <c r="R341" s="15" t="s">
        <v>22</v>
      </c>
      <c r="S341" s="15" t="s">
        <v>23</v>
      </c>
      <c r="T341" s="15" t="s">
        <v>24</v>
      </c>
      <c r="U341" s="15" t="s">
        <v>20</v>
      </c>
      <c r="V341" s="15" t="s">
        <v>21</v>
      </c>
      <c r="W341" s="15" t="s">
        <v>22</v>
      </c>
      <c r="X341" s="15" t="s">
        <v>23</v>
      </c>
      <c r="Y341" s="15" t="s">
        <v>24</v>
      </c>
      <c r="Z341" s="15" t="s">
        <v>20</v>
      </c>
      <c r="AA341" s="15" t="s">
        <v>21</v>
      </c>
      <c r="AB341" s="15" t="s">
        <v>22</v>
      </c>
      <c r="AC341" s="15" t="s">
        <v>23</v>
      </c>
      <c r="AD341" s="15" t="s">
        <v>24</v>
      </c>
      <c r="AE341" s="16" t="s">
        <v>25</v>
      </c>
      <c r="AF341" s="17" t="s">
        <v>26</v>
      </c>
      <c r="AG341" s="17" t="s">
        <v>27</v>
      </c>
    </row>
    <row r="342" spans="1:43" ht="12.75">
      <c r="A342" s="27">
        <f aca="true" t="shared" si="164" ref="A342:A361">D$3</f>
        <v>0</v>
      </c>
      <c r="B342" s="56">
        <f aca="true" t="shared" si="165" ref="B342:B361">D$9</f>
        <v>0</v>
      </c>
      <c r="C342" s="57">
        <f aca="true" t="shared" si="166" ref="C342:C361">L$339</f>
        <v>0</v>
      </c>
      <c r="D342" s="5">
        <v>10</v>
      </c>
      <c r="E342" s="27">
        <f aca="true" t="shared" si="167" ref="E342:E361">H$340</f>
        <v>0</v>
      </c>
      <c r="F342" s="5">
        <f aca="true" t="shared" si="168" ref="F342:F361">C$25</f>
        <v>0</v>
      </c>
      <c r="G342" s="18"/>
      <c r="H342" s="19"/>
      <c r="I342" s="19"/>
      <c r="J342" s="19"/>
      <c r="K342" s="19"/>
      <c r="L342" s="19"/>
      <c r="M342" s="19"/>
      <c r="N342" s="20"/>
      <c r="O342" s="20"/>
      <c r="P342" s="19"/>
      <c r="Q342" s="19"/>
      <c r="R342" s="19"/>
      <c r="S342" s="19"/>
      <c r="T342" s="19"/>
      <c r="U342" s="21"/>
      <c r="V342" s="19"/>
      <c r="W342" s="19"/>
      <c r="X342" s="19"/>
      <c r="Y342" s="19"/>
      <c r="Z342" s="21"/>
      <c r="AA342" s="19"/>
      <c r="AB342" s="19"/>
      <c r="AC342" s="19"/>
      <c r="AD342" s="19"/>
      <c r="AE342" s="22">
        <f aca="true" t="shared" si="169" ref="AE342:AE361">IF(SUM(P342:AD342)=0,"",IF(SUM(U342:Y342,Z342:AD342)=0,((AL342/(SUM(P342:T342)-(AO342*0.5))))*100,IF(SUM(Z342:AD342)=0,(AM342/(SUM(P342:T342,U342:Y342)-(AP342*0.5))),(AN342/(SUM(P342:T342,U342:Y342,Z342:AD342)-(AQ342*0.5))))*100))</f>
      </c>
      <c r="AF342" s="23">
        <f aca="true" t="shared" si="170" ref="AF342:AF361">IF(AND(SUM(P342:T342)&lt;&gt;0,SUM(P342:T342)&lt;&gt;5,SUM(P342:T342)&lt;&gt;10,SUM(P342:T342)&lt;&gt;15,SUM(P342:T342)&lt;&gt;20),1,IF(AND(SUM(U342:Y342)&lt;&gt;0,SUM(U342:Y342)&lt;&gt;5,SUM(U342:Y342)&lt;&gt;10,SUM(U342:Y342)&lt;&gt;15,SUM(U342:Y342)&lt;&gt;20),2,IF(AND(SUM(Z342:AD342)&lt;&gt;0,SUM(Z342:AD342)&lt;&gt;5,SUM(Z342:AD342)&lt;&gt;10,SUM(Z342:AD342)&lt;&gt;15,SUM(Z342:AD342)&lt;&gt;20),3,"")))</f>
      </c>
      <c r="AG342" s="23">
        <f aca="true" t="shared" si="171" ref="AG342:AG361">IF(AND(SUM(P342:T342)&lt;&gt;0,SUM(U342:AD342)=0),1,IF(AND(SUM(U342:Y342)&lt;&gt;0,SUM(P342:T342,Z342:AD342)=0),1,IF(AND(SUM(Z342:AD342)&lt;&gt;0,SUM(P342:Y342)=0),1,"")))</f>
      </c>
      <c r="AH342" s="5">
        <f aca="true" t="shared" si="172" ref="AH342:AH361">IF(SUM(P342:AD342)=0,"",IF(SUM(U342:AD342)=0,SUM(P342:T342)-AO342*0.5,IF(SUM(Z342:AD342)=0,SUM(P342:Y342)-AP342*0.5,SUM(P342:AD342)-AQ342*0.5)))</f>
      </c>
      <c r="AI342" s="29">
        <f aca="true" t="shared" si="173" ref="AI342:AI361">IF(Q342=0,0,IF(P342&gt;0,0,1))</f>
        <v>0</v>
      </c>
      <c r="AJ342" s="29">
        <f aca="true" t="shared" si="174" ref="AJ342:AJ361">IF(V342=0,0,IF(U342&gt;0,0,1))</f>
        <v>0</v>
      </c>
      <c r="AK342" s="29">
        <f aca="true" t="shared" si="175" ref="AK342:AK361">IF(AA342=0,0,IF(Z342&gt;0,0,1))</f>
        <v>0</v>
      </c>
      <c r="AL342" s="29">
        <f aca="true" t="shared" si="176" ref="AL342:AL361">P342+(IF(P342&gt;0,0,IF(Q342&gt;0,1,0)))</f>
        <v>0</v>
      </c>
      <c r="AM342" s="29">
        <f aca="true" t="shared" si="177" ref="AM342:AM361">SUM(P342,U342)+(IF(SUM(AI342:AJ342)=0,0,IF(U342&gt;0,0,IF(P342&gt;0,AJ342,1))))</f>
        <v>0</v>
      </c>
      <c r="AN342" s="29">
        <f aca="true" t="shared" si="178" ref="AN342:AN361">SUM(Z342,U342,P342)+(IF(SUM(AI342:AK342)=0,0,IF(Z342&gt;0,0,IF(U342&gt;0,AK342,IF(P342&gt;0,MAX(AJ342:AK342),1)))))</f>
        <v>0</v>
      </c>
      <c r="AO342" s="29">
        <f aca="true" t="shared" si="179" ref="AO342:AO361">SUM(Q342:S342)-(AL342-P342)</f>
        <v>0</v>
      </c>
      <c r="AP342" s="29">
        <f aca="true" t="shared" si="180" ref="AP342:AP361">SUM(Q342:S342,V342:X342)-(AM342-SUM(U342,P342))</f>
        <v>0</v>
      </c>
      <c r="AQ342" s="29">
        <f aca="true" t="shared" si="181" ref="AQ342:AQ361">SUM(Q342:S342,V342:X342,AA342:AC342)-(AN342-SUM(Z342,U342,P342))</f>
        <v>0</v>
      </c>
    </row>
    <row r="343" spans="1:43" ht="12.75">
      <c r="A343" s="27">
        <f t="shared" si="164"/>
        <v>0</v>
      </c>
      <c r="B343" s="56">
        <f t="shared" si="165"/>
        <v>0</v>
      </c>
      <c r="C343" s="57">
        <f t="shared" si="166"/>
        <v>0</v>
      </c>
      <c r="D343" s="5">
        <v>10</v>
      </c>
      <c r="E343" s="27">
        <f t="shared" si="167"/>
        <v>0</v>
      </c>
      <c r="F343" s="5">
        <f t="shared" si="168"/>
        <v>0</v>
      </c>
      <c r="G343" s="18"/>
      <c r="H343" s="19"/>
      <c r="I343" s="19"/>
      <c r="J343" s="19"/>
      <c r="K343" s="19"/>
      <c r="L343" s="19"/>
      <c r="M343" s="19"/>
      <c r="N343" s="20"/>
      <c r="O343" s="20"/>
      <c r="P343" s="19"/>
      <c r="Q343" s="19"/>
      <c r="R343" s="19"/>
      <c r="S343" s="19"/>
      <c r="T343" s="19"/>
      <c r="U343" s="21"/>
      <c r="V343" s="19"/>
      <c r="W343" s="19"/>
      <c r="X343" s="19"/>
      <c r="Y343" s="19"/>
      <c r="Z343" s="21"/>
      <c r="AA343" s="19"/>
      <c r="AB343" s="19"/>
      <c r="AC343" s="19"/>
      <c r="AD343" s="19"/>
      <c r="AE343" s="22">
        <f t="shared" si="169"/>
      </c>
      <c r="AF343" s="23">
        <f t="shared" si="170"/>
      </c>
      <c r="AG343" s="23">
        <f t="shared" si="171"/>
      </c>
      <c r="AH343" s="5">
        <f t="shared" si="172"/>
      </c>
      <c r="AI343" s="29">
        <f t="shared" si="173"/>
        <v>0</v>
      </c>
      <c r="AJ343" s="29">
        <f t="shared" si="174"/>
        <v>0</v>
      </c>
      <c r="AK343" s="29">
        <f t="shared" si="175"/>
        <v>0</v>
      </c>
      <c r="AL343" s="29">
        <f t="shared" si="176"/>
        <v>0</v>
      </c>
      <c r="AM343" s="29">
        <f t="shared" si="177"/>
        <v>0</v>
      </c>
      <c r="AN343" s="29">
        <f t="shared" si="178"/>
        <v>0</v>
      </c>
      <c r="AO343" s="29">
        <f t="shared" si="179"/>
        <v>0</v>
      </c>
      <c r="AP343" s="29">
        <f t="shared" si="180"/>
        <v>0</v>
      </c>
      <c r="AQ343" s="29">
        <f t="shared" si="181"/>
        <v>0</v>
      </c>
    </row>
    <row r="344" spans="1:43" ht="12.75">
      <c r="A344" s="27">
        <f t="shared" si="164"/>
        <v>0</v>
      </c>
      <c r="B344" s="56">
        <f t="shared" si="165"/>
        <v>0</v>
      </c>
      <c r="C344" s="57">
        <f t="shared" si="166"/>
        <v>0</v>
      </c>
      <c r="D344" s="5">
        <v>10</v>
      </c>
      <c r="E344" s="27">
        <f t="shared" si="167"/>
        <v>0</v>
      </c>
      <c r="F344" s="5">
        <f t="shared" si="168"/>
        <v>0</v>
      </c>
      <c r="G344" s="18"/>
      <c r="H344" s="19"/>
      <c r="I344" s="19"/>
      <c r="J344" s="19"/>
      <c r="K344" s="19"/>
      <c r="L344" s="19"/>
      <c r="M344" s="19"/>
      <c r="N344" s="20"/>
      <c r="O344" s="20"/>
      <c r="P344" s="19"/>
      <c r="Q344" s="19"/>
      <c r="R344" s="19"/>
      <c r="S344" s="19"/>
      <c r="T344" s="19"/>
      <c r="U344" s="21"/>
      <c r="V344" s="19"/>
      <c r="W344" s="19"/>
      <c r="X344" s="19"/>
      <c r="Y344" s="19"/>
      <c r="Z344" s="21"/>
      <c r="AA344" s="19"/>
      <c r="AB344" s="19"/>
      <c r="AC344" s="19"/>
      <c r="AD344" s="19"/>
      <c r="AE344" s="22">
        <f t="shared" si="169"/>
      </c>
      <c r="AF344" s="23">
        <f t="shared" si="170"/>
      </c>
      <c r="AG344" s="23">
        <f t="shared" si="171"/>
      </c>
      <c r="AH344" s="5">
        <f t="shared" si="172"/>
      </c>
      <c r="AI344" s="29">
        <f t="shared" si="173"/>
        <v>0</v>
      </c>
      <c r="AJ344" s="29">
        <f t="shared" si="174"/>
        <v>0</v>
      </c>
      <c r="AK344" s="29">
        <f t="shared" si="175"/>
        <v>0</v>
      </c>
      <c r="AL344" s="29">
        <f t="shared" si="176"/>
        <v>0</v>
      </c>
      <c r="AM344" s="29">
        <f t="shared" si="177"/>
        <v>0</v>
      </c>
      <c r="AN344" s="29">
        <f t="shared" si="178"/>
        <v>0</v>
      </c>
      <c r="AO344" s="29">
        <f t="shared" si="179"/>
        <v>0</v>
      </c>
      <c r="AP344" s="29">
        <f t="shared" si="180"/>
        <v>0</v>
      </c>
      <c r="AQ344" s="29">
        <f t="shared" si="181"/>
        <v>0</v>
      </c>
    </row>
    <row r="345" spans="1:43" ht="12.75">
      <c r="A345" s="27">
        <f t="shared" si="164"/>
        <v>0</v>
      </c>
      <c r="B345" s="56">
        <f t="shared" si="165"/>
        <v>0</v>
      </c>
      <c r="C345" s="57">
        <f t="shared" si="166"/>
        <v>0</v>
      </c>
      <c r="D345" s="5">
        <v>10</v>
      </c>
      <c r="E345" s="27">
        <f t="shared" si="167"/>
        <v>0</v>
      </c>
      <c r="F345" s="5">
        <f t="shared" si="168"/>
        <v>0</v>
      </c>
      <c r="G345" s="18"/>
      <c r="H345" s="19"/>
      <c r="I345" s="19"/>
      <c r="J345" s="19"/>
      <c r="K345" s="19"/>
      <c r="L345" s="19"/>
      <c r="M345" s="19"/>
      <c r="N345" s="20"/>
      <c r="O345" s="20"/>
      <c r="P345" s="19"/>
      <c r="Q345" s="19"/>
      <c r="R345" s="19"/>
      <c r="S345" s="19"/>
      <c r="T345" s="19"/>
      <c r="U345" s="21"/>
      <c r="V345" s="19"/>
      <c r="W345" s="19"/>
      <c r="X345" s="19"/>
      <c r="Y345" s="19"/>
      <c r="Z345" s="21"/>
      <c r="AA345" s="19"/>
      <c r="AB345" s="19"/>
      <c r="AC345" s="19"/>
      <c r="AD345" s="19"/>
      <c r="AE345" s="22">
        <f t="shared" si="169"/>
      </c>
      <c r="AF345" s="23">
        <f t="shared" si="170"/>
      </c>
      <c r="AG345" s="23">
        <f t="shared" si="171"/>
      </c>
      <c r="AH345" s="5">
        <f t="shared" si="172"/>
      </c>
      <c r="AI345" s="29">
        <f t="shared" si="173"/>
        <v>0</v>
      </c>
      <c r="AJ345" s="29">
        <f t="shared" si="174"/>
        <v>0</v>
      </c>
      <c r="AK345" s="29">
        <f t="shared" si="175"/>
        <v>0</v>
      </c>
      <c r="AL345" s="29">
        <f t="shared" si="176"/>
        <v>0</v>
      </c>
      <c r="AM345" s="29">
        <f t="shared" si="177"/>
        <v>0</v>
      </c>
      <c r="AN345" s="29">
        <f t="shared" si="178"/>
        <v>0</v>
      </c>
      <c r="AO345" s="29">
        <f t="shared" si="179"/>
        <v>0</v>
      </c>
      <c r="AP345" s="29">
        <f t="shared" si="180"/>
        <v>0</v>
      </c>
      <c r="AQ345" s="29">
        <f t="shared" si="181"/>
        <v>0</v>
      </c>
    </row>
    <row r="346" spans="1:43" ht="12.75">
      <c r="A346" s="27">
        <f t="shared" si="164"/>
        <v>0</v>
      </c>
      <c r="B346" s="56">
        <f t="shared" si="165"/>
        <v>0</v>
      </c>
      <c r="C346" s="57">
        <f t="shared" si="166"/>
        <v>0</v>
      </c>
      <c r="D346" s="5">
        <v>10</v>
      </c>
      <c r="E346" s="27">
        <f t="shared" si="167"/>
        <v>0</v>
      </c>
      <c r="F346" s="5">
        <f t="shared" si="168"/>
        <v>0</v>
      </c>
      <c r="G346" s="18"/>
      <c r="H346" s="19"/>
      <c r="I346" s="19"/>
      <c r="J346" s="19"/>
      <c r="K346" s="19"/>
      <c r="L346" s="19"/>
      <c r="M346" s="19"/>
      <c r="N346" s="20"/>
      <c r="O346" s="20"/>
      <c r="P346" s="19"/>
      <c r="Q346" s="19"/>
      <c r="R346" s="19"/>
      <c r="S346" s="19"/>
      <c r="T346" s="19"/>
      <c r="U346" s="21"/>
      <c r="V346" s="19"/>
      <c r="W346" s="19"/>
      <c r="X346" s="19"/>
      <c r="Y346" s="19"/>
      <c r="Z346" s="21"/>
      <c r="AA346" s="19"/>
      <c r="AB346" s="19"/>
      <c r="AC346" s="19"/>
      <c r="AD346" s="19"/>
      <c r="AE346" s="22">
        <f t="shared" si="169"/>
      </c>
      <c r="AF346" s="23">
        <f t="shared" si="170"/>
      </c>
      <c r="AG346" s="23">
        <f t="shared" si="171"/>
      </c>
      <c r="AH346" s="5">
        <f t="shared" si="172"/>
      </c>
      <c r="AI346" s="29">
        <f t="shared" si="173"/>
        <v>0</v>
      </c>
      <c r="AJ346" s="29">
        <f t="shared" si="174"/>
        <v>0</v>
      </c>
      <c r="AK346" s="29">
        <f t="shared" si="175"/>
        <v>0</v>
      </c>
      <c r="AL346" s="29">
        <f t="shared" si="176"/>
        <v>0</v>
      </c>
      <c r="AM346" s="29">
        <f t="shared" si="177"/>
        <v>0</v>
      </c>
      <c r="AN346" s="29">
        <f t="shared" si="178"/>
        <v>0</v>
      </c>
      <c r="AO346" s="29">
        <f t="shared" si="179"/>
        <v>0</v>
      </c>
      <c r="AP346" s="29">
        <f t="shared" si="180"/>
        <v>0</v>
      </c>
      <c r="AQ346" s="29">
        <f t="shared" si="181"/>
        <v>0</v>
      </c>
    </row>
    <row r="347" spans="1:43" ht="12.75">
      <c r="A347" s="27">
        <f t="shared" si="164"/>
        <v>0</v>
      </c>
      <c r="B347" s="56">
        <f t="shared" si="165"/>
        <v>0</v>
      </c>
      <c r="C347" s="57">
        <f t="shared" si="166"/>
        <v>0</v>
      </c>
      <c r="D347" s="5">
        <v>10</v>
      </c>
      <c r="E347" s="27">
        <f t="shared" si="167"/>
        <v>0</v>
      </c>
      <c r="F347" s="5">
        <f t="shared" si="168"/>
        <v>0</v>
      </c>
      <c r="G347" s="18"/>
      <c r="H347" s="19"/>
      <c r="I347" s="19"/>
      <c r="J347" s="19"/>
      <c r="K347" s="19"/>
      <c r="L347" s="19"/>
      <c r="M347" s="19"/>
      <c r="N347" s="20"/>
      <c r="O347" s="20"/>
      <c r="P347" s="19"/>
      <c r="Q347" s="19"/>
      <c r="R347" s="19"/>
      <c r="S347" s="19"/>
      <c r="T347" s="19"/>
      <c r="U347" s="21"/>
      <c r="V347" s="19"/>
      <c r="W347" s="19"/>
      <c r="X347" s="19"/>
      <c r="Y347" s="19"/>
      <c r="Z347" s="21"/>
      <c r="AA347" s="19"/>
      <c r="AB347" s="19"/>
      <c r="AC347" s="19"/>
      <c r="AD347" s="19"/>
      <c r="AE347" s="22">
        <f t="shared" si="169"/>
      </c>
      <c r="AF347" s="23">
        <f t="shared" si="170"/>
      </c>
      <c r="AG347" s="23">
        <f t="shared" si="171"/>
      </c>
      <c r="AH347" s="5">
        <f t="shared" si="172"/>
      </c>
      <c r="AI347" s="29">
        <f t="shared" si="173"/>
        <v>0</v>
      </c>
      <c r="AJ347" s="29">
        <f t="shared" si="174"/>
        <v>0</v>
      </c>
      <c r="AK347" s="29">
        <f t="shared" si="175"/>
        <v>0</v>
      </c>
      <c r="AL347" s="29">
        <f t="shared" si="176"/>
        <v>0</v>
      </c>
      <c r="AM347" s="29">
        <f t="shared" si="177"/>
        <v>0</v>
      </c>
      <c r="AN347" s="29">
        <f t="shared" si="178"/>
        <v>0</v>
      </c>
      <c r="AO347" s="29">
        <f t="shared" si="179"/>
        <v>0</v>
      </c>
      <c r="AP347" s="29">
        <f t="shared" si="180"/>
        <v>0</v>
      </c>
      <c r="AQ347" s="29">
        <f t="shared" si="181"/>
        <v>0</v>
      </c>
    </row>
    <row r="348" spans="1:43" ht="12.75">
      <c r="A348" s="27">
        <f t="shared" si="164"/>
        <v>0</v>
      </c>
      <c r="B348" s="56">
        <f t="shared" si="165"/>
        <v>0</v>
      </c>
      <c r="C348" s="57">
        <f t="shared" si="166"/>
        <v>0</v>
      </c>
      <c r="D348" s="5">
        <v>10</v>
      </c>
      <c r="E348" s="27">
        <f t="shared" si="167"/>
        <v>0</v>
      </c>
      <c r="F348" s="5">
        <f t="shared" si="168"/>
        <v>0</v>
      </c>
      <c r="G348" s="18"/>
      <c r="H348" s="19"/>
      <c r="I348" s="19"/>
      <c r="J348" s="19"/>
      <c r="K348" s="19"/>
      <c r="L348" s="19"/>
      <c r="M348" s="19"/>
      <c r="N348" s="20"/>
      <c r="O348" s="20"/>
      <c r="P348" s="19"/>
      <c r="Q348" s="19"/>
      <c r="R348" s="19"/>
      <c r="S348" s="19"/>
      <c r="T348" s="19"/>
      <c r="U348" s="21"/>
      <c r="V348" s="19"/>
      <c r="W348" s="19"/>
      <c r="X348" s="19"/>
      <c r="Y348" s="19"/>
      <c r="Z348" s="21"/>
      <c r="AA348" s="19"/>
      <c r="AB348" s="19"/>
      <c r="AC348" s="19"/>
      <c r="AD348" s="19"/>
      <c r="AE348" s="22">
        <f t="shared" si="169"/>
      </c>
      <c r="AF348" s="23">
        <f t="shared" si="170"/>
      </c>
      <c r="AG348" s="23">
        <f t="shared" si="171"/>
      </c>
      <c r="AH348" s="5">
        <f t="shared" si="172"/>
      </c>
      <c r="AI348" s="29">
        <f t="shared" si="173"/>
        <v>0</v>
      </c>
      <c r="AJ348" s="29">
        <f t="shared" si="174"/>
        <v>0</v>
      </c>
      <c r="AK348" s="29">
        <f t="shared" si="175"/>
        <v>0</v>
      </c>
      <c r="AL348" s="29">
        <f t="shared" si="176"/>
        <v>0</v>
      </c>
      <c r="AM348" s="29">
        <f t="shared" si="177"/>
        <v>0</v>
      </c>
      <c r="AN348" s="29">
        <f t="shared" si="178"/>
        <v>0</v>
      </c>
      <c r="AO348" s="29">
        <f t="shared" si="179"/>
        <v>0</v>
      </c>
      <c r="AP348" s="29">
        <f t="shared" si="180"/>
        <v>0</v>
      </c>
      <c r="AQ348" s="29">
        <f t="shared" si="181"/>
        <v>0</v>
      </c>
    </row>
    <row r="349" spans="1:43" ht="12.75">
      <c r="A349" s="27">
        <f t="shared" si="164"/>
        <v>0</v>
      </c>
      <c r="B349" s="56">
        <f t="shared" si="165"/>
        <v>0</v>
      </c>
      <c r="C349" s="57">
        <f t="shared" si="166"/>
        <v>0</v>
      </c>
      <c r="D349" s="5">
        <v>10</v>
      </c>
      <c r="E349" s="27">
        <f t="shared" si="167"/>
        <v>0</v>
      </c>
      <c r="F349" s="5">
        <f t="shared" si="168"/>
        <v>0</v>
      </c>
      <c r="G349" s="18"/>
      <c r="H349" s="19"/>
      <c r="I349" s="19"/>
      <c r="J349" s="19"/>
      <c r="K349" s="19"/>
      <c r="L349" s="19"/>
      <c r="M349" s="19"/>
      <c r="N349" s="20"/>
      <c r="O349" s="20"/>
      <c r="P349" s="19"/>
      <c r="Q349" s="19"/>
      <c r="R349" s="19"/>
      <c r="S349" s="19"/>
      <c r="T349" s="19"/>
      <c r="U349" s="21"/>
      <c r="V349" s="19"/>
      <c r="W349" s="19"/>
      <c r="X349" s="19"/>
      <c r="Y349" s="19"/>
      <c r="Z349" s="21"/>
      <c r="AA349" s="19"/>
      <c r="AB349" s="19"/>
      <c r="AC349" s="19"/>
      <c r="AD349" s="19"/>
      <c r="AE349" s="22">
        <f t="shared" si="169"/>
      </c>
      <c r="AF349" s="23">
        <f t="shared" si="170"/>
      </c>
      <c r="AG349" s="23">
        <f t="shared" si="171"/>
      </c>
      <c r="AH349" s="5">
        <f t="shared" si="172"/>
      </c>
      <c r="AI349" s="29">
        <f t="shared" si="173"/>
        <v>0</v>
      </c>
      <c r="AJ349" s="29">
        <f t="shared" si="174"/>
        <v>0</v>
      </c>
      <c r="AK349" s="29">
        <f t="shared" si="175"/>
        <v>0</v>
      </c>
      <c r="AL349" s="29">
        <f t="shared" si="176"/>
        <v>0</v>
      </c>
      <c r="AM349" s="29">
        <f t="shared" si="177"/>
        <v>0</v>
      </c>
      <c r="AN349" s="29">
        <f t="shared" si="178"/>
        <v>0</v>
      </c>
      <c r="AO349" s="29">
        <f t="shared" si="179"/>
        <v>0</v>
      </c>
      <c r="AP349" s="29">
        <f t="shared" si="180"/>
        <v>0</v>
      </c>
      <c r="AQ349" s="29">
        <f t="shared" si="181"/>
        <v>0</v>
      </c>
    </row>
    <row r="350" spans="1:43" ht="12.75">
      <c r="A350" s="27">
        <f t="shared" si="164"/>
        <v>0</v>
      </c>
      <c r="B350" s="56">
        <f t="shared" si="165"/>
        <v>0</v>
      </c>
      <c r="C350" s="57">
        <f t="shared" si="166"/>
        <v>0</v>
      </c>
      <c r="D350" s="5">
        <v>10</v>
      </c>
      <c r="E350" s="27">
        <f t="shared" si="167"/>
        <v>0</v>
      </c>
      <c r="F350" s="5">
        <f t="shared" si="168"/>
        <v>0</v>
      </c>
      <c r="G350" s="18"/>
      <c r="H350" s="19"/>
      <c r="I350" s="19"/>
      <c r="J350" s="19"/>
      <c r="K350" s="19"/>
      <c r="L350" s="19"/>
      <c r="M350" s="19"/>
      <c r="N350" s="20"/>
      <c r="O350" s="20"/>
      <c r="P350" s="19"/>
      <c r="Q350" s="19"/>
      <c r="R350" s="19"/>
      <c r="S350" s="19"/>
      <c r="T350" s="19"/>
      <c r="U350" s="21"/>
      <c r="V350" s="19"/>
      <c r="W350" s="19"/>
      <c r="X350" s="19"/>
      <c r="Y350" s="19"/>
      <c r="Z350" s="21"/>
      <c r="AA350" s="19"/>
      <c r="AB350" s="19"/>
      <c r="AC350" s="19"/>
      <c r="AD350" s="19"/>
      <c r="AE350" s="22">
        <f t="shared" si="169"/>
      </c>
      <c r="AF350" s="23">
        <f t="shared" si="170"/>
      </c>
      <c r="AG350" s="23">
        <f t="shared" si="171"/>
      </c>
      <c r="AH350" s="5">
        <f t="shared" si="172"/>
      </c>
      <c r="AI350" s="29">
        <f t="shared" si="173"/>
        <v>0</v>
      </c>
      <c r="AJ350" s="29">
        <f t="shared" si="174"/>
        <v>0</v>
      </c>
      <c r="AK350" s="29">
        <f t="shared" si="175"/>
        <v>0</v>
      </c>
      <c r="AL350" s="29">
        <f t="shared" si="176"/>
        <v>0</v>
      </c>
      <c r="AM350" s="29">
        <f t="shared" si="177"/>
        <v>0</v>
      </c>
      <c r="AN350" s="29">
        <f t="shared" si="178"/>
        <v>0</v>
      </c>
      <c r="AO350" s="29">
        <f t="shared" si="179"/>
        <v>0</v>
      </c>
      <c r="AP350" s="29">
        <f t="shared" si="180"/>
        <v>0</v>
      </c>
      <c r="AQ350" s="29">
        <f t="shared" si="181"/>
        <v>0</v>
      </c>
    </row>
    <row r="351" spans="1:43" ht="12.75">
      <c r="A351" s="27">
        <f t="shared" si="164"/>
        <v>0</v>
      </c>
      <c r="B351" s="56">
        <f t="shared" si="165"/>
        <v>0</v>
      </c>
      <c r="C351" s="57">
        <f t="shared" si="166"/>
        <v>0</v>
      </c>
      <c r="D351" s="5">
        <v>10</v>
      </c>
      <c r="E351" s="27">
        <f t="shared" si="167"/>
        <v>0</v>
      </c>
      <c r="F351" s="5">
        <f t="shared" si="168"/>
        <v>0</v>
      </c>
      <c r="G351" s="18"/>
      <c r="H351" s="19"/>
      <c r="I351" s="19"/>
      <c r="J351" s="19"/>
      <c r="K351" s="19"/>
      <c r="L351" s="19"/>
      <c r="M351" s="19"/>
      <c r="N351" s="20"/>
      <c r="O351" s="20"/>
      <c r="P351" s="19"/>
      <c r="Q351" s="19"/>
      <c r="R351" s="19"/>
      <c r="S351" s="19"/>
      <c r="T351" s="19"/>
      <c r="U351" s="21"/>
      <c r="V351" s="19"/>
      <c r="W351" s="19"/>
      <c r="X351" s="19"/>
      <c r="Y351" s="19"/>
      <c r="Z351" s="21"/>
      <c r="AA351" s="19"/>
      <c r="AB351" s="19"/>
      <c r="AC351" s="19"/>
      <c r="AD351" s="19"/>
      <c r="AE351" s="22">
        <f t="shared" si="169"/>
      </c>
      <c r="AF351" s="23">
        <f t="shared" si="170"/>
      </c>
      <c r="AG351" s="23">
        <f t="shared" si="171"/>
      </c>
      <c r="AH351" s="5">
        <f t="shared" si="172"/>
      </c>
      <c r="AI351" s="29">
        <f t="shared" si="173"/>
        <v>0</v>
      </c>
      <c r="AJ351" s="29">
        <f t="shared" si="174"/>
        <v>0</v>
      </c>
      <c r="AK351" s="29">
        <f t="shared" si="175"/>
        <v>0</v>
      </c>
      <c r="AL351" s="29">
        <f t="shared" si="176"/>
        <v>0</v>
      </c>
      <c r="AM351" s="29">
        <f t="shared" si="177"/>
        <v>0</v>
      </c>
      <c r="AN351" s="29">
        <f t="shared" si="178"/>
        <v>0</v>
      </c>
      <c r="AO351" s="29">
        <f t="shared" si="179"/>
        <v>0</v>
      </c>
      <c r="AP351" s="29">
        <f t="shared" si="180"/>
        <v>0</v>
      </c>
      <c r="AQ351" s="29">
        <f t="shared" si="181"/>
        <v>0</v>
      </c>
    </row>
    <row r="352" spans="1:43" ht="12.75">
      <c r="A352" s="27">
        <f t="shared" si="164"/>
        <v>0</v>
      </c>
      <c r="B352" s="56">
        <f t="shared" si="165"/>
        <v>0</v>
      </c>
      <c r="C352" s="57">
        <f t="shared" si="166"/>
        <v>0</v>
      </c>
      <c r="D352" s="5">
        <v>10</v>
      </c>
      <c r="E352" s="27">
        <f t="shared" si="167"/>
        <v>0</v>
      </c>
      <c r="F352" s="5">
        <f t="shared" si="168"/>
        <v>0</v>
      </c>
      <c r="G352" s="18"/>
      <c r="H352" s="19"/>
      <c r="I352" s="19"/>
      <c r="J352" s="19"/>
      <c r="K352" s="19"/>
      <c r="L352" s="19"/>
      <c r="M352" s="19"/>
      <c r="N352" s="20"/>
      <c r="O352" s="20"/>
      <c r="P352" s="19"/>
      <c r="Q352" s="19"/>
      <c r="R352" s="19"/>
      <c r="S352" s="19"/>
      <c r="T352" s="19"/>
      <c r="U352" s="21"/>
      <c r="V352" s="19"/>
      <c r="W352" s="19"/>
      <c r="X352" s="19"/>
      <c r="Y352" s="19"/>
      <c r="Z352" s="21"/>
      <c r="AA352" s="19"/>
      <c r="AB352" s="19"/>
      <c r="AC352" s="19"/>
      <c r="AD352" s="19"/>
      <c r="AE352" s="22">
        <f t="shared" si="169"/>
      </c>
      <c r="AF352" s="23">
        <f t="shared" si="170"/>
      </c>
      <c r="AG352" s="23">
        <f t="shared" si="171"/>
      </c>
      <c r="AH352" s="5">
        <f t="shared" si="172"/>
      </c>
      <c r="AI352" s="29">
        <f t="shared" si="173"/>
        <v>0</v>
      </c>
      <c r="AJ352" s="29">
        <f t="shared" si="174"/>
        <v>0</v>
      </c>
      <c r="AK352" s="29">
        <f t="shared" si="175"/>
        <v>0</v>
      </c>
      <c r="AL352" s="29">
        <f t="shared" si="176"/>
        <v>0</v>
      </c>
      <c r="AM352" s="29">
        <f t="shared" si="177"/>
        <v>0</v>
      </c>
      <c r="AN352" s="29">
        <f t="shared" si="178"/>
        <v>0</v>
      </c>
      <c r="AO352" s="29">
        <f t="shared" si="179"/>
        <v>0</v>
      </c>
      <c r="AP352" s="29">
        <f t="shared" si="180"/>
        <v>0</v>
      </c>
      <c r="AQ352" s="29">
        <f t="shared" si="181"/>
        <v>0</v>
      </c>
    </row>
    <row r="353" spans="1:43" ht="12.75">
      <c r="A353" s="27">
        <f t="shared" si="164"/>
        <v>0</v>
      </c>
      <c r="B353" s="56">
        <f t="shared" si="165"/>
        <v>0</v>
      </c>
      <c r="C353" s="57">
        <f t="shared" si="166"/>
        <v>0</v>
      </c>
      <c r="D353" s="5">
        <v>10</v>
      </c>
      <c r="E353" s="27">
        <f t="shared" si="167"/>
        <v>0</v>
      </c>
      <c r="F353" s="5">
        <f t="shared" si="168"/>
        <v>0</v>
      </c>
      <c r="G353" s="18"/>
      <c r="H353" s="19"/>
      <c r="I353" s="19"/>
      <c r="J353" s="19"/>
      <c r="K353" s="19"/>
      <c r="L353" s="19"/>
      <c r="M353" s="19"/>
      <c r="N353" s="20"/>
      <c r="O353" s="20"/>
      <c r="P353" s="19"/>
      <c r="Q353" s="19"/>
      <c r="R353" s="19"/>
      <c r="S353" s="19"/>
      <c r="T353" s="19"/>
      <c r="U353" s="21"/>
      <c r="V353" s="19"/>
      <c r="W353" s="19"/>
      <c r="X353" s="19"/>
      <c r="Y353" s="19"/>
      <c r="Z353" s="21"/>
      <c r="AA353" s="19"/>
      <c r="AB353" s="19"/>
      <c r="AC353" s="19"/>
      <c r="AD353" s="19"/>
      <c r="AE353" s="22">
        <f t="shared" si="169"/>
      </c>
      <c r="AF353" s="23">
        <f t="shared" si="170"/>
      </c>
      <c r="AG353" s="23">
        <f t="shared" si="171"/>
      </c>
      <c r="AH353" s="5">
        <f t="shared" si="172"/>
      </c>
      <c r="AI353" s="29">
        <f t="shared" si="173"/>
        <v>0</v>
      </c>
      <c r="AJ353" s="29">
        <f t="shared" si="174"/>
        <v>0</v>
      </c>
      <c r="AK353" s="29">
        <f t="shared" si="175"/>
        <v>0</v>
      </c>
      <c r="AL353" s="29">
        <f t="shared" si="176"/>
        <v>0</v>
      </c>
      <c r="AM353" s="29">
        <f t="shared" si="177"/>
        <v>0</v>
      </c>
      <c r="AN353" s="29">
        <f t="shared" si="178"/>
        <v>0</v>
      </c>
      <c r="AO353" s="29">
        <f t="shared" si="179"/>
        <v>0</v>
      </c>
      <c r="AP353" s="29">
        <f t="shared" si="180"/>
        <v>0</v>
      </c>
      <c r="AQ353" s="29">
        <f t="shared" si="181"/>
        <v>0</v>
      </c>
    </row>
    <row r="354" spans="1:43" ht="12.75">
      <c r="A354" s="27">
        <f t="shared" si="164"/>
        <v>0</v>
      </c>
      <c r="B354" s="56">
        <f t="shared" si="165"/>
        <v>0</v>
      </c>
      <c r="C354" s="57">
        <f t="shared" si="166"/>
        <v>0</v>
      </c>
      <c r="D354" s="5">
        <v>10</v>
      </c>
      <c r="E354" s="27">
        <f t="shared" si="167"/>
        <v>0</v>
      </c>
      <c r="F354" s="5">
        <f t="shared" si="168"/>
        <v>0</v>
      </c>
      <c r="G354" s="18"/>
      <c r="H354" s="19"/>
      <c r="I354" s="19"/>
      <c r="J354" s="19"/>
      <c r="K354" s="19"/>
      <c r="L354" s="19"/>
      <c r="M354" s="19"/>
      <c r="N354" s="20"/>
      <c r="O354" s="20"/>
      <c r="P354" s="19"/>
      <c r="Q354" s="19"/>
      <c r="R354" s="19"/>
      <c r="S354" s="19"/>
      <c r="T354" s="19"/>
      <c r="U354" s="21"/>
      <c r="V354" s="19"/>
      <c r="W354" s="19"/>
      <c r="X354" s="19"/>
      <c r="Y354" s="19"/>
      <c r="Z354" s="21"/>
      <c r="AA354" s="19"/>
      <c r="AB354" s="19"/>
      <c r="AC354" s="19"/>
      <c r="AD354" s="19"/>
      <c r="AE354" s="22">
        <f t="shared" si="169"/>
      </c>
      <c r="AF354" s="23">
        <f t="shared" si="170"/>
      </c>
      <c r="AG354" s="23">
        <f t="shared" si="171"/>
      </c>
      <c r="AH354" s="5">
        <f t="shared" si="172"/>
      </c>
      <c r="AI354" s="29">
        <f t="shared" si="173"/>
        <v>0</v>
      </c>
      <c r="AJ354" s="29">
        <f t="shared" si="174"/>
        <v>0</v>
      </c>
      <c r="AK354" s="29">
        <f t="shared" si="175"/>
        <v>0</v>
      </c>
      <c r="AL354" s="29">
        <f t="shared" si="176"/>
        <v>0</v>
      </c>
      <c r="AM354" s="29">
        <f t="shared" si="177"/>
        <v>0</v>
      </c>
      <c r="AN354" s="29">
        <f t="shared" si="178"/>
        <v>0</v>
      </c>
      <c r="AO354" s="29">
        <f t="shared" si="179"/>
        <v>0</v>
      </c>
      <c r="AP354" s="29">
        <f t="shared" si="180"/>
        <v>0</v>
      </c>
      <c r="AQ354" s="29">
        <f t="shared" si="181"/>
        <v>0</v>
      </c>
    </row>
    <row r="355" spans="1:43" ht="12.75">
      <c r="A355" s="27">
        <f t="shared" si="164"/>
        <v>0</v>
      </c>
      <c r="B355" s="56">
        <f t="shared" si="165"/>
        <v>0</v>
      </c>
      <c r="C355" s="57">
        <f t="shared" si="166"/>
        <v>0</v>
      </c>
      <c r="D355" s="5">
        <v>10</v>
      </c>
      <c r="E355" s="27">
        <f t="shared" si="167"/>
        <v>0</v>
      </c>
      <c r="F355" s="5">
        <f t="shared" si="168"/>
        <v>0</v>
      </c>
      <c r="G355" s="18"/>
      <c r="H355" s="19"/>
      <c r="I355" s="19"/>
      <c r="J355" s="19"/>
      <c r="K355" s="19"/>
      <c r="L355" s="19"/>
      <c r="M355" s="19"/>
      <c r="N355" s="20"/>
      <c r="O355" s="20"/>
      <c r="P355" s="19"/>
      <c r="Q355" s="19"/>
      <c r="R355" s="19"/>
      <c r="S355" s="19"/>
      <c r="T355" s="19"/>
      <c r="U355" s="21"/>
      <c r="V355" s="19"/>
      <c r="W355" s="19"/>
      <c r="X355" s="19"/>
      <c r="Y355" s="19"/>
      <c r="Z355" s="21"/>
      <c r="AA355" s="19"/>
      <c r="AB355" s="19"/>
      <c r="AC355" s="19"/>
      <c r="AD355" s="19"/>
      <c r="AE355" s="22">
        <f t="shared" si="169"/>
      </c>
      <c r="AF355" s="23">
        <f t="shared" si="170"/>
      </c>
      <c r="AG355" s="23">
        <f t="shared" si="171"/>
      </c>
      <c r="AH355" s="5">
        <f t="shared" si="172"/>
      </c>
      <c r="AI355" s="29">
        <f t="shared" si="173"/>
        <v>0</v>
      </c>
      <c r="AJ355" s="29">
        <f t="shared" si="174"/>
        <v>0</v>
      </c>
      <c r="AK355" s="29">
        <f t="shared" si="175"/>
        <v>0</v>
      </c>
      <c r="AL355" s="29">
        <f t="shared" si="176"/>
        <v>0</v>
      </c>
      <c r="AM355" s="29">
        <f t="shared" si="177"/>
        <v>0</v>
      </c>
      <c r="AN355" s="29">
        <f t="shared" si="178"/>
        <v>0</v>
      </c>
      <c r="AO355" s="29">
        <f t="shared" si="179"/>
        <v>0</v>
      </c>
      <c r="AP355" s="29">
        <f t="shared" si="180"/>
        <v>0</v>
      </c>
      <c r="AQ355" s="29">
        <f t="shared" si="181"/>
        <v>0</v>
      </c>
    </row>
    <row r="356" spans="1:43" ht="12.75">
      <c r="A356" s="27">
        <f t="shared" si="164"/>
        <v>0</v>
      </c>
      <c r="B356" s="56">
        <f t="shared" si="165"/>
        <v>0</v>
      </c>
      <c r="C356" s="57">
        <f t="shared" si="166"/>
        <v>0</v>
      </c>
      <c r="D356" s="5">
        <v>10</v>
      </c>
      <c r="E356" s="27">
        <f t="shared" si="167"/>
        <v>0</v>
      </c>
      <c r="F356" s="5">
        <f t="shared" si="168"/>
        <v>0</v>
      </c>
      <c r="G356" s="18"/>
      <c r="H356" s="19"/>
      <c r="I356" s="19"/>
      <c r="J356" s="19"/>
      <c r="K356" s="19"/>
      <c r="L356" s="19"/>
      <c r="M356" s="19"/>
      <c r="N356" s="20"/>
      <c r="O356" s="20"/>
      <c r="P356" s="19"/>
      <c r="Q356" s="19"/>
      <c r="R356" s="19"/>
      <c r="S356" s="19"/>
      <c r="T356" s="19"/>
      <c r="U356" s="21"/>
      <c r="V356" s="19"/>
      <c r="W356" s="19"/>
      <c r="X356" s="19"/>
      <c r="Y356" s="19"/>
      <c r="Z356" s="21"/>
      <c r="AA356" s="19"/>
      <c r="AB356" s="19"/>
      <c r="AC356" s="19"/>
      <c r="AD356" s="19"/>
      <c r="AE356" s="22">
        <f t="shared" si="169"/>
      </c>
      <c r="AF356" s="23">
        <f t="shared" si="170"/>
      </c>
      <c r="AG356" s="23">
        <f t="shared" si="171"/>
      </c>
      <c r="AH356" s="5">
        <f t="shared" si="172"/>
      </c>
      <c r="AI356" s="29">
        <f t="shared" si="173"/>
        <v>0</v>
      </c>
      <c r="AJ356" s="29">
        <f t="shared" si="174"/>
        <v>0</v>
      </c>
      <c r="AK356" s="29">
        <f t="shared" si="175"/>
        <v>0</v>
      </c>
      <c r="AL356" s="29">
        <f t="shared" si="176"/>
        <v>0</v>
      </c>
      <c r="AM356" s="29">
        <f t="shared" si="177"/>
        <v>0</v>
      </c>
      <c r="AN356" s="29">
        <f t="shared" si="178"/>
        <v>0</v>
      </c>
      <c r="AO356" s="29">
        <f t="shared" si="179"/>
        <v>0</v>
      </c>
      <c r="AP356" s="29">
        <f t="shared" si="180"/>
        <v>0</v>
      </c>
      <c r="AQ356" s="29">
        <f t="shared" si="181"/>
        <v>0</v>
      </c>
    </row>
    <row r="357" spans="1:43" ht="12.75">
      <c r="A357" s="27">
        <f t="shared" si="164"/>
        <v>0</v>
      </c>
      <c r="B357" s="56">
        <f t="shared" si="165"/>
        <v>0</v>
      </c>
      <c r="C357" s="57">
        <f t="shared" si="166"/>
        <v>0</v>
      </c>
      <c r="D357" s="5">
        <v>10</v>
      </c>
      <c r="E357" s="27">
        <f t="shared" si="167"/>
        <v>0</v>
      </c>
      <c r="F357" s="5">
        <f t="shared" si="168"/>
        <v>0</v>
      </c>
      <c r="G357" s="18"/>
      <c r="H357" s="19"/>
      <c r="I357" s="19"/>
      <c r="J357" s="19"/>
      <c r="K357" s="19"/>
      <c r="L357" s="19"/>
      <c r="M357" s="19"/>
      <c r="N357" s="20"/>
      <c r="O357" s="20"/>
      <c r="P357" s="19"/>
      <c r="Q357" s="19"/>
      <c r="R357" s="19"/>
      <c r="S357" s="19"/>
      <c r="T357" s="19"/>
      <c r="U357" s="21"/>
      <c r="V357" s="19"/>
      <c r="W357" s="19"/>
      <c r="X357" s="19"/>
      <c r="Y357" s="19"/>
      <c r="Z357" s="21"/>
      <c r="AA357" s="19"/>
      <c r="AB357" s="19"/>
      <c r="AC357" s="19"/>
      <c r="AD357" s="19"/>
      <c r="AE357" s="22">
        <f t="shared" si="169"/>
      </c>
      <c r="AF357" s="23">
        <f t="shared" si="170"/>
      </c>
      <c r="AG357" s="23">
        <f t="shared" si="171"/>
      </c>
      <c r="AH357" s="5">
        <f t="shared" si="172"/>
      </c>
      <c r="AI357" s="29">
        <f t="shared" si="173"/>
        <v>0</v>
      </c>
      <c r="AJ357" s="29">
        <f t="shared" si="174"/>
        <v>0</v>
      </c>
      <c r="AK357" s="29">
        <f t="shared" si="175"/>
        <v>0</v>
      </c>
      <c r="AL357" s="29">
        <f t="shared" si="176"/>
        <v>0</v>
      </c>
      <c r="AM357" s="29">
        <f t="shared" si="177"/>
        <v>0</v>
      </c>
      <c r="AN357" s="29">
        <f t="shared" si="178"/>
        <v>0</v>
      </c>
      <c r="AO357" s="29">
        <f t="shared" si="179"/>
        <v>0</v>
      </c>
      <c r="AP357" s="29">
        <f t="shared" si="180"/>
        <v>0</v>
      </c>
      <c r="AQ357" s="29">
        <f t="shared" si="181"/>
        <v>0</v>
      </c>
    </row>
    <row r="358" spans="1:43" ht="12.75">
      <c r="A358" s="27">
        <f t="shared" si="164"/>
        <v>0</v>
      </c>
      <c r="B358" s="56">
        <f t="shared" si="165"/>
        <v>0</v>
      </c>
      <c r="C358" s="57">
        <f t="shared" si="166"/>
        <v>0</v>
      </c>
      <c r="D358" s="5">
        <v>10</v>
      </c>
      <c r="E358" s="27">
        <f t="shared" si="167"/>
        <v>0</v>
      </c>
      <c r="F358" s="5">
        <f t="shared" si="168"/>
        <v>0</v>
      </c>
      <c r="G358" s="18"/>
      <c r="H358" s="19"/>
      <c r="I358" s="19"/>
      <c r="J358" s="19"/>
      <c r="K358" s="19"/>
      <c r="L358" s="19"/>
      <c r="M358" s="19"/>
      <c r="N358" s="20"/>
      <c r="O358" s="20"/>
      <c r="P358" s="19"/>
      <c r="Q358" s="19"/>
      <c r="R358" s="19"/>
      <c r="S358" s="19"/>
      <c r="T358" s="19"/>
      <c r="U358" s="21"/>
      <c r="V358" s="19"/>
      <c r="W358" s="19"/>
      <c r="X358" s="19"/>
      <c r="Y358" s="19"/>
      <c r="Z358" s="21"/>
      <c r="AA358" s="19"/>
      <c r="AB358" s="19"/>
      <c r="AC358" s="19"/>
      <c r="AD358" s="19"/>
      <c r="AE358" s="22">
        <f t="shared" si="169"/>
      </c>
      <c r="AF358" s="23">
        <f t="shared" si="170"/>
      </c>
      <c r="AG358" s="23">
        <f t="shared" si="171"/>
      </c>
      <c r="AH358" s="5">
        <f t="shared" si="172"/>
      </c>
      <c r="AI358" s="29">
        <f t="shared" si="173"/>
        <v>0</v>
      </c>
      <c r="AJ358" s="29">
        <f t="shared" si="174"/>
        <v>0</v>
      </c>
      <c r="AK358" s="29">
        <f t="shared" si="175"/>
        <v>0</v>
      </c>
      <c r="AL358" s="29">
        <f t="shared" si="176"/>
        <v>0</v>
      </c>
      <c r="AM358" s="29">
        <f t="shared" si="177"/>
        <v>0</v>
      </c>
      <c r="AN358" s="29">
        <f t="shared" si="178"/>
        <v>0</v>
      </c>
      <c r="AO358" s="29">
        <f t="shared" si="179"/>
        <v>0</v>
      </c>
      <c r="AP358" s="29">
        <f t="shared" si="180"/>
        <v>0</v>
      </c>
      <c r="AQ358" s="29">
        <f t="shared" si="181"/>
        <v>0</v>
      </c>
    </row>
    <row r="359" spans="1:43" ht="12.75">
      <c r="A359" s="27">
        <f t="shared" si="164"/>
        <v>0</v>
      </c>
      <c r="B359" s="56">
        <f t="shared" si="165"/>
        <v>0</v>
      </c>
      <c r="C359" s="57">
        <f t="shared" si="166"/>
        <v>0</v>
      </c>
      <c r="D359" s="5">
        <v>10</v>
      </c>
      <c r="E359" s="27">
        <f t="shared" si="167"/>
        <v>0</v>
      </c>
      <c r="F359" s="5">
        <f t="shared" si="168"/>
        <v>0</v>
      </c>
      <c r="G359" s="18"/>
      <c r="H359" s="19"/>
      <c r="I359" s="19"/>
      <c r="J359" s="19"/>
      <c r="K359" s="19"/>
      <c r="L359" s="19"/>
      <c r="M359" s="19"/>
      <c r="N359" s="20"/>
      <c r="O359" s="20"/>
      <c r="P359" s="19"/>
      <c r="Q359" s="19"/>
      <c r="R359" s="19"/>
      <c r="S359" s="19"/>
      <c r="T359" s="19"/>
      <c r="U359" s="21"/>
      <c r="V359" s="19"/>
      <c r="W359" s="19"/>
      <c r="X359" s="19"/>
      <c r="Y359" s="19"/>
      <c r="Z359" s="21"/>
      <c r="AA359" s="19"/>
      <c r="AB359" s="19"/>
      <c r="AC359" s="19"/>
      <c r="AD359" s="19"/>
      <c r="AE359" s="22">
        <f t="shared" si="169"/>
      </c>
      <c r="AF359" s="23">
        <f t="shared" si="170"/>
      </c>
      <c r="AG359" s="23">
        <f t="shared" si="171"/>
      </c>
      <c r="AH359" s="5">
        <f t="shared" si="172"/>
      </c>
      <c r="AI359" s="29">
        <f t="shared" si="173"/>
        <v>0</v>
      </c>
      <c r="AJ359" s="29">
        <f t="shared" si="174"/>
        <v>0</v>
      </c>
      <c r="AK359" s="29">
        <f t="shared" si="175"/>
        <v>0</v>
      </c>
      <c r="AL359" s="29">
        <f t="shared" si="176"/>
        <v>0</v>
      </c>
      <c r="AM359" s="29">
        <f t="shared" si="177"/>
        <v>0</v>
      </c>
      <c r="AN359" s="29">
        <f t="shared" si="178"/>
        <v>0</v>
      </c>
      <c r="AO359" s="29">
        <f t="shared" si="179"/>
        <v>0</v>
      </c>
      <c r="AP359" s="29">
        <f t="shared" si="180"/>
        <v>0</v>
      </c>
      <c r="AQ359" s="29">
        <f t="shared" si="181"/>
        <v>0</v>
      </c>
    </row>
    <row r="360" spans="1:43" ht="12.75">
      <c r="A360" s="27">
        <f t="shared" si="164"/>
        <v>0</v>
      </c>
      <c r="B360" s="56">
        <f t="shared" si="165"/>
        <v>0</v>
      </c>
      <c r="C360" s="57">
        <f t="shared" si="166"/>
        <v>0</v>
      </c>
      <c r="D360" s="5">
        <v>10</v>
      </c>
      <c r="E360" s="27">
        <f t="shared" si="167"/>
        <v>0</v>
      </c>
      <c r="F360" s="5">
        <f t="shared" si="168"/>
        <v>0</v>
      </c>
      <c r="G360" s="18"/>
      <c r="H360" s="19"/>
      <c r="I360" s="19"/>
      <c r="J360" s="19"/>
      <c r="K360" s="19"/>
      <c r="L360" s="19"/>
      <c r="M360" s="19"/>
      <c r="N360" s="20"/>
      <c r="O360" s="20"/>
      <c r="P360" s="19"/>
      <c r="Q360" s="19"/>
      <c r="R360" s="19"/>
      <c r="S360" s="19"/>
      <c r="T360" s="19"/>
      <c r="U360" s="21"/>
      <c r="V360" s="19"/>
      <c r="W360" s="19"/>
      <c r="X360" s="19"/>
      <c r="Y360" s="19"/>
      <c r="Z360" s="21"/>
      <c r="AA360" s="19"/>
      <c r="AB360" s="19"/>
      <c r="AC360" s="19"/>
      <c r="AD360" s="19"/>
      <c r="AE360" s="22">
        <f t="shared" si="169"/>
      </c>
      <c r="AF360" s="23">
        <f t="shared" si="170"/>
      </c>
      <c r="AG360" s="23">
        <f t="shared" si="171"/>
      </c>
      <c r="AH360" s="5">
        <f t="shared" si="172"/>
      </c>
      <c r="AI360" s="29">
        <f t="shared" si="173"/>
        <v>0</v>
      </c>
      <c r="AJ360" s="29">
        <f t="shared" si="174"/>
        <v>0</v>
      </c>
      <c r="AK360" s="29">
        <f t="shared" si="175"/>
        <v>0</v>
      </c>
      <c r="AL360" s="29">
        <f t="shared" si="176"/>
        <v>0</v>
      </c>
      <c r="AM360" s="29">
        <f t="shared" si="177"/>
        <v>0</v>
      </c>
      <c r="AN360" s="29">
        <f t="shared" si="178"/>
        <v>0</v>
      </c>
      <c r="AO360" s="29">
        <f t="shared" si="179"/>
        <v>0</v>
      </c>
      <c r="AP360" s="29">
        <f t="shared" si="180"/>
        <v>0</v>
      </c>
      <c r="AQ360" s="29">
        <f t="shared" si="181"/>
        <v>0</v>
      </c>
    </row>
    <row r="361" spans="1:43" ht="12.75">
      <c r="A361" s="27">
        <f t="shared" si="164"/>
        <v>0</v>
      </c>
      <c r="B361" s="56">
        <f t="shared" si="165"/>
        <v>0</v>
      </c>
      <c r="C361" s="57">
        <f t="shared" si="166"/>
        <v>0</v>
      </c>
      <c r="D361" s="5">
        <v>10</v>
      </c>
      <c r="E361" s="27">
        <f t="shared" si="167"/>
        <v>0</v>
      </c>
      <c r="F361" s="5">
        <f t="shared" si="168"/>
        <v>0</v>
      </c>
      <c r="G361" s="18"/>
      <c r="H361" s="19"/>
      <c r="I361" s="19"/>
      <c r="J361" s="19"/>
      <c r="K361" s="19"/>
      <c r="L361" s="19"/>
      <c r="M361" s="19"/>
      <c r="N361" s="20"/>
      <c r="O361" s="20"/>
      <c r="P361" s="19"/>
      <c r="Q361" s="19"/>
      <c r="R361" s="19"/>
      <c r="S361" s="19"/>
      <c r="T361" s="19"/>
      <c r="U361" s="21"/>
      <c r="V361" s="19"/>
      <c r="W361" s="19"/>
      <c r="X361" s="19"/>
      <c r="Y361" s="19"/>
      <c r="Z361" s="21"/>
      <c r="AA361" s="19"/>
      <c r="AB361" s="19"/>
      <c r="AC361" s="19"/>
      <c r="AD361" s="19"/>
      <c r="AE361" s="22">
        <f t="shared" si="169"/>
      </c>
      <c r="AF361" s="23">
        <f t="shared" si="170"/>
      </c>
      <c r="AG361" s="23">
        <f t="shared" si="171"/>
      </c>
      <c r="AH361" s="5">
        <f t="shared" si="172"/>
      </c>
      <c r="AI361" s="29">
        <f t="shared" si="173"/>
        <v>0</v>
      </c>
      <c r="AJ361" s="29">
        <f t="shared" si="174"/>
        <v>0</v>
      </c>
      <c r="AK361" s="29">
        <f t="shared" si="175"/>
        <v>0</v>
      </c>
      <c r="AL361" s="29">
        <f t="shared" si="176"/>
        <v>0</v>
      </c>
      <c r="AM361" s="29">
        <f t="shared" si="177"/>
        <v>0</v>
      </c>
      <c r="AN361" s="29">
        <f t="shared" si="178"/>
        <v>0</v>
      </c>
      <c r="AO361" s="29">
        <f t="shared" si="179"/>
        <v>0</v>
      </c>
      <c r="AP361" s="29">
        <f t="shared" si="180"/>
        <v>0</v>
      </c>
      <c r="AQ361" s="29">
        <f t="shared" si="181"/>
        <v>0</v>
      </c>
    </row>
    <row r="362" spans="7:33" ht="12.75">
      <c r="G362" s="58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59"/>
      <c r="AG362" s="59"/>
    </row>
    <row r="363" ht="12.75">
      <c r="G363" s="56"/>
    </row>
    <row r="364" spans="7:32" ht="12.75">
      <c r="G364" s="56"/>
      <c r="Y364" s="6" t="s">
        <v>108</v>
      </c>
      <c r="AB364" s="6"/>
      <c r="AC364" s="6"/>
      <c r="AD364" s="6"/>
      <c r="AE364" s="61">
        <f>IF(COUNT(AE342:AE361)=0,"",AVERAGE(AE342:AE361))</f>
      </c>
      <c r="AF364" s="69"/>
    </row>
    <row r="365" spans="7:33" ht="12.75">
      <c r="G365" s="56"/>
      <c r="AD365" s="62" t="s">
        <v>89</v>
      </c>
      <c r="AE365" s="63">
        <f>IF(AE364="","",STDEV(AE342:AE361)/SQRT(COUNT(AE342:AE361))*2)</f>
      </c>
      <c r="AF365" s="62" t="s">
        <v>90</v>
      </c>
      <c r="AG365" s="64"/>
    </row>
    <row r="366" spans="7:31" ht="12.75">
      <c r="G366" s="56"/>
      <c r="AD366" s="6" t="s">
        <v>57</v>
      </c>
      <c r="AE366" s="65">
        <f>IF(AE364="","",STDEV(AE342:AE361)/SQRT(COUNT(AE342:AE361)))</f>
      </c>
    </row>
    <row r="367" ht="12.75">
      <c r="G367" s="56"/>
    </row>
    <row r="368" ht="12.75">
      <c r="G368" s="56"/>
    </row>
    <row r="369" spans="7:13" ht="12.75">
      <c r="G369" s="56"/>
      <c r="J369" s="6" t="s">
        <v>7</v>
      </c>
      <c r="K369" s="6"/>
      <c r="L369" s="8"/>
      <c r="M369" s="7"/>
    </row>
    <row r="370" spans="7:31" ht="12.75">
      <c r="G370" s="6" t="s">
        <v>109</v>
      </c>
      <c r="H370" s="9"/>
      <c r="I370" s="10"/>
      <c r="J370" s="6" t="s">
        <v>10</v>
      </c>
      <c r="K370" s="6"/>
      <c r="L370" s="11"/>
      <c r="M370" s="54"/>
      <c r="N370" s="68">
        <f>IF(AND(COUNT(AE372:AE391)&gt;0,COUNT(AE372:AE391)&lt;5),"Caution! Strata has less than 5 lines","")</f>
      </c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</row>
    <row r="371" spans="1:33" ht="105">
      <c r="A371" s="6" t="s">
        <v>47</v>
      </c>
      <c r="B371" s="6" t="s">
        <v>74</v>
      </c>
      <c r="C371" s="6" t="s">
        <v>75</v>
      </c>
      <c r="D371" s="6" t="s">
        <v>76</v>
      </c>
      <c r="E371" s="6" t="s">
        <v>77</v>
      </c>
      <c r="F371" s="6" t="s">
        <v>78</v>
      </c>
      <c r="G371" s="12" t="s">
        <v>11</v>
      </c>
      <c r="H371" s="13" t="s">
        <v>12</v>
      </c>
      <c r="I371" s="13" t="s">
        <v>13</v>
      </c>
      <c r="J371" s="13" t="s">
        <v>14</v>
      </c>
      <c r="K371" s="13" t="s">
        <v>15</v>
      </c>
      <c r="L371" s="13" t="s">
        <v>16</v>
      </c>
      <c r="M371" s="13" t="s">
        <v>17</v>
      </c>
      <c r="N371" s="14" t="s">
        <v>18</v>
      </c>
      <c r="O371" s="14" t="s">
        <v>19</v>
      </c>
      <c r="P371" s="15" t="s">
        <v>20</v>
      </c>
      <c r="Q371" s="15" t="s">
        <v>21</v>
      </c>
      <c r="R371" s="15" t="s">
        <v>22</v>
      </c>
      <c r="S371" s="15" t="s">
        <v>23</v>
      </c>
      <c r="T371" s="15" t="s">
        <v>24</v>
      </c>
      <c r="U371" s="15" t="s">
        <v>20</v>
      </c>
      <c r="V371" s="15" t="s">
        <v>21</v>
      </c>
      <c r="W371" s="15" t="s">
        <v>22</v>
      </c>
      <c r="X371" s="15" t="s">
        <v>23</v>
      </c>
      <c r="Y371" s="15" t="s">
        <v>24</v>
      </c>
      <c r="Z371" s="15" t="s">
        <v>20</v>
      </c>
      <c r="AA371" s="15" t="s">
        <v>21</v>
      </c>
      <c r="AB371" s="15" t="s">
        <v>22</v>
      </c>
      <c r="AC371" s="15" t="s">
        <v>23</v>
      </c>
      <c r="AD371" s="15" t="s">
        <v>24</v>
      </c>
      <c r="AE371" s="16" t="s">
        <v>25</v>
      </c>
      <c r="AF371" s="17" t="s">
        <v>26</v>
      </c>
      <c r="AG371" s="17" t="s">
        <v>27</v>
      </c>
    </row>
    <row r="372" spans="1:43" ht="12.75">
      <c r="A372" s="27">
        <f aca="true" t="shared" si="182" ref="A372:A391">D$3</f>
        <v>0</v>
      </c>
      <c r="B372" s="56">
        <f aca="true" t="shared" si="183" ref="B372:B391">D$9</f>
        <v>0</v>
      </c>
      <c r="C372" s="57">
        <f aca="true" t="shared" si="184" ref="C372:C391">L$369</f>
        <v>0</v>
      </c>
      <c r="D372" s="5">
        <v>11</v>
      </c>
      <c r="E372" s="27">
        <f aca="true" t="shared" si="185" ref="E372:E391">H$370</f>
        <v>0</v>
      </c>
      <c r="F372" s="5">
        <f aca="true" t="shared" si="186" ref="F372:F391">C$26</f>
        <v>0</v>
      </c>
      <c r="G372" s="18"/>
      <c r="H372" s="19"/>
      <c r="I372" s="19"/>
      <c r="J372" s="19"/>
      <c r="K372" s="19"/>
      <c r="L372" s="19"/>
      <c r="M372" s="19"/>
      <c r="N372" s="20"/>
      <c r="O372" s="20"/>
      <c r="P372" s="19"/>
      <c r="Q372" s="19"/>
      <c r="R372" s="19"/>
      <c r="S372" s="19"/>
      <c r="T372" s="19"/>
      <c r="U372" s="21"/>
      <c r="V372" s="19"/>
      <c r="W372" s="19"/>
      <c r="X372" s="19"/>
      <c r="Y372" s="19"/>
      <c r="Z372" s="21"/>
      <c r="AA372" s="19"/>
      <c r="AB372" s="19"/>
      <c r="AC372" s="19"/>
      <c r="AD372" s="19"/>
      <c r="AE372" s="22">
        <f aca="true" t="shared" si="187" ref="AE372:AE391">IF(SUM(P372:AD372)=0,"",IF(SUM(U372:Y372,Z372:AD372)=0,((AL372/(SUM(P372:T372)-(AO372*0.5))))*100,IF(SUM(Z372:AD372)=0,(AM372/(SUM(P372:T372,U372:Y372)-(AP372*0.5))),(AN372/(SUM(P372:T372,U372:Y372,Z372:AD372)-(AQ372*0.5))))*100))</f>
      </c>
      <c r="AF372" s="23">
        <f aca="true" t="shared" si="188" ref="AF372:AF391">IF(AND(SUM(P372:T372)&lt;&gt;0,SUM(P372:T372)&lt;&gt;5,SUM(P372:T372)&lt;&gt;10,SUM(P372:T372)&lt;&gt;15,SUM(P372:T372)&lt;&gt;20),1,IF(AND(SUM(U372:Y372)&lt;&gt;0,SUM(U372:Y372)&lt;&gt;5,SUM(U372:Y372)&lt;&gt;10,SUM(U372:Y372)&lt;&gt;15,SUM(U372:Y372)&lt;&gt;20),2,IF(AND(SUM(Z372:AD372)&lt;&gt;0,SUM(Z372:AD372)&lt;&gt;5,SUM(Z372:AD372)&lt;&gt;10,SUM(Z372:AD372)&lt;&gt;15,SUM(Z372:AD372)&lt;&gt;20),3,"")))</f>
      </c>
      <c r="AG372" s="23">
        <f aca="true" t="shared" si="189" ref="AG372:AG391">IF(AND(SUM(P372:T372)&lt;&gt;0,SUM(U372:AD372)=0),1,IF(AND(SUM(U372:Y372)&lt;&gt;0,SUM(P372:T372,Z372:AD372)=0),1,IF(AND(SUM(Z372:AD372)&lt;&gt;0,SUM(P372:Y372)=0),1,"")))</f>
      </c>
      <c r="AH372" s="5">
        <f aca="true" t="shared" si="190" ref="AH372:AH391">IF(SUM(P372:AD372)=0,"",IF(SUM(U372:AD372)=0,SUM(P372:T372)-AO372*0.5,IF(SUM(Z372:AD372)=0,SUM(P372:Y372)-AP372*0.5,SUM(P372:AD372)-AQ372*0.5)))</f>
      </c>
      <c r="AI372" s="29">
        <f aca="true" t="shared" si="191" ref="AI372:AI391">IF(Q372=0,0,IF(P372&gt;0,0,1))</f>
        <v>0</v>
      </c>
      <c r="AJ372" s="29">
        <f aca="true" t="shared" si="192" ref="AJ372:AJ391">IF(V372=0,0,IF(U372&gt;0,0,1))</f>
        <v>0</v>
      </c>
      <c r="AK372" s="29">
        <f aca="true" t="shared" si="193" ref="AK372:AK391">IF(AA372=0,0,IF(Z372&gt;0,0,1))</f>
        <v>0</v>
      </c>
      <c r="AL372" s="29">
        <f aca="true" t="shared" si="194" ref="AL372:AL391">P372+(IF(P372&gt;0,0,IF(Q372&gt;0,1,0)))</f>
        <v>0</v>
      </c>
      <c r="AM372" s="29">
        <f aca="true" t="shared" si="195" ref="AM372:AM391">SUM(P372,U372)+(IF(SUM(AI372:AJ372)=0,0,IF(U372&gt;0,0,IF(P372&gt;0,AJ372,1))))</f>
        <v>0</v>
      </c>
      <c r="AN372" s="29">
        <f aca="true" t="shared" si="196" ref="AN372:AN391">SUM(Z372,U372,P372)+(IF(SUM(AI372:AK372)=0,0,IF(Z372&gt;0,0,IF(U372&gt;0,AK372,IF(P372&gt;0,MAX(AJ372:AK372),1)))))</f>
        <v>0</v>
      </c>
      <c r="AO372" s="29">
        <f aca="true" t="shared" si="197" ref="AO372:AO391">SUM(Q372:S372)-(AL372-P372)</f>
        <v>0</v>
      </c>
      <c r="AP372" s="29">
        <f aca="true" t="shared" si="198" ref="AP372:AP391">SUM(Q372:S372,V372:X372)-(AM372-SUM(U372,P372))</f>
        <v>0</v>
      </c>
      <c r="AQ372" s="29">
        <f aca="true" t="shared" si="199" ref="AQ372:AQ391">SUM(Q372:S372,V372:X372,AA372:AC372)-(AN372-SUM(Z372,U372,P372))</f>
        <v>0</v>
      </c>
    </row>
    <row r="373" spans="1:43" ht="12.75">
      <c r="A373" s="27">
        <f t="shared" si="182"/>
        <v>0</v>
      </c>
      <c r="B373" s="56">
        <f t="shared" si="183"/>
        <v>0</v>
      </c>
      <c r="C373" s="57">
        <f t="shared" si="184"/>
        <v>0</v>
      </c>
      <c r="D373" s="5">
        <v>11</v>
      </c>
      <c r="E373" s="27">
        <f t="shared" si="185"/>
        <v>0</v>
      </c>
      <c r="F373" s="5">
        <f t="shared" si="186"/>
        <v>0</v>
      </c>
      <c r="G373" s="18"/>
      <c r="H373" s="19"/>
      <c r="I373" s="19"/>
      <c r="J373" s="19"/>
      <c r="K373" s="19"/>
      <c r="L373" s="19"/>
      <c r="M373" s="19"/>
      <c r="N373" s="20"/>
      <c r="O373" s="20"/>
      <c r="P373" s="19"/>
      <c r="Q373" s="19"/>
      <c r="R373" s="19"/>
      <c r="S373" s="19"/>
      <c r="T373" s="19"/>
      <c r="U373" s="21"/>
      <c r="V373" s="19"/>
      <c r="W373" s="19"/>
      <c r="X373" s="19"/>
      <c r="Y373" s="19"/>
      <c r="Z373" s="21"/>
      <c r="AA373" s="19"/>
      <c r="AB373" s="19"/>
      <c r="AC373" s="19"/>
      <c r="AD373" s="19"/>
      <c r="AE373" s="22">
        <f t="shared" si="187"/>
      </c>
      <c r="AF373" s="23">
        <f t="shared" si="188"/>
      </c>
      <c r="AG373" s="23">
        <f t="shared" si="189"/>
      </c>
      <c r="AH373" s="5">
        <f t="shared" si="190"/>
      </c>
      <c r="AI373" s="29">
        <f t="shared" si="191"/>
        <v>0</v>
      </c>
      <c r="AJ373" s="29">
        <f t="shared" si="192"/>
        <v>0</v>
      </c>
      <c r="AK373" s="29">
        <f t="shared" si="193"/>
        <v>0</v>
      </c>
      <c r="AL373" s="29">
        <f t="shared" si="194"/>
        <v>0</v>
      </c>
      <c r="AM373" s="29">
        <f t="shared" si="195"/>
        <v>0</v>
      </c>
      <c r="AN373" s="29">
        <f t="shared" si="196"/>
        <v>0</v>
      </c>
      <c r="AO373" s="29">
        <f t="shared" si="197"/>
        <v>0</v>
      </c>
      <c r="AP373" s="29">
        <f t="shared" si="198"/>
        <v>0</v>
      </c>
      <c r="AQ373" s="29">
        <f t="shared" si="199"/>
        <v>0</v>
      </c>
    </row>
    <row r="374" spans="1:43" ht="12.75">
      <c r="A374" s="27">
        <f t="shared" si="182"/>
        <v>0</v>
      </c>
      <c r="B374" s="56">
        <f t="shared" si="183"/>
        <v>0</v>
      </c>
      <c r="C374" s="57">
        <f t="shared" si="184"/>
        <v>0</v>
      </c>
      <c r="D374" s="5">
        <v>11</v>
      </c>
      <c r="E374" s="27">
        <f t="shared" si="185"/>
        <v>0</v>
      </c>
      <c r="F374" s="5">
        <f t="shared" si="186"/>
        <v>0</v>
      </c>
      <c r="G374" s="18"/>
      <c r="H374" s="19"/>
      <c r="I374" s="19"/>
      <c r="J374" s="19"/>
      <c r="K374" s="19"/>
      <c r="L374" s="19"/>
      <c r="M374" s="19"/>
      <c r="N374" s="20"/>
      <c r="O374" s="20"/>
      <c r="P374" s="19"/>
      <c r="Q374" s="19"/>
      <c r="R374" s="19"/>
      <c r="S374" s="19"/>
      <c r="T374" s="19"/>
      <c r="U374" s="21"/>
      <c r="V374" s="19"/>
      <c r="W374" s="19"/>
      <c r="X374" s="19"/>
      <c r="Y374" s="19"/>
      <c r="Z374" s="21"/>
      <c r="AA374" s="19"/>
      <c r="AB374" s="19"/>
      <c r="AC374" s="19"/>
      <c r="AD374" s="19"/>
      <c r="AE374" s="22">
        <f t="shared" si="187"/>
      </c>
      <c r="AF374" s="23">
        <f t="shared" si="188"/>
      </c>
      <c r="AG374" s="23">
        <f t="shared" si="189"/>
      </c>
      <c r="AH374" s="5">
        <f t="shared" si="190"/>
      </c>
      <c r="AI374" s="29">
        <f t="shared" si="191"/>
        <v>0</v>
      </c>
      <c r="AJ374" s="29">
        <f t="shared" si="192"/>
        <v>0</v>
      </c>
      <c r="AK374" s="29">
        <f t="shared" si="193"/>
        <v>0</v>
      </c>
      <c r="AL374" s="29">
        <f t="shared" si="194"/>
        <v>0</v>
      </c>
      <c r="AM374" s="29">
        <f t="shared" si="195"/>
        <v>0</v>
      </c>
      <c r="AN374" s="29">
        <f t="shared" si="196"/>
        <v>0</v>
      </c>
      <c r="AO374" s="29">
        <f t="shared" si="197"/>
        <v>0</v>
      </c>
      <c r="AP374" s="29">
        <f t="shared" si="198"/>
        <v>0</v>
      </c>
      <c r="AQ374" s="29">
        <f t="shared" si="199"/>
        <v>0</v>
      </c>
    </row>
    <row r="375" spans="1:43" ht="12.75">
      <c r="A375" s="27">
        <f t="shared" si="182"/>
        <v>0</v>
      </c>
      <c r="B375" s="56">
        <f t="shared" si="183"/>
        <v>0</v>
      </c>
      <c r="C375" s="57">
        <f t="shared" si="184"/>
        <v>0</v>
      </c>
      <c r="D375" s="5">
        <v>11</v>
      </c>
      <c r="E375" s="27">
        <f t="shared" si="185"/>
        <v>0</v>
      </c>
      <c r="F375" s="5">
        <f t="shared" si="186"/>
        <v>0</v>
      </c>
      <c r="G375" s="18"/>
      <c r="H375" s="19"/>
      <c r="I375" s="19"/>
      <c r="J375" s="19"/>
      <c r="K375" s="19"/>
      <c r="L375" s="19"/>
      <c r="M375" s="19"/>
      <c r="N375" s="20"/>
      <c r="O375" s="20"/>
      <c r="P375" s="19"/>
      <c r="Q375" s="19"/>
      <c r="R375" s="19"/>
      <c r="S375" s="19"/>
      <c r="T375" s="19"/>
      <c r="U375" s="21"/>
      <c r="V375" s="19"/>
      <c r="W375" s="19"/>
      <c r="X375" s="19"/>
      <c r="Y375" s="19"/>
      <c r="Z375" s="21"/>
      <c r="AA375" s="19"/>
      <c r="AB375" s="19"/>
      <c r="AC375" s="19"/>
      <c r="AD375" s="19"/>
      <c r="AE375" s="22">
        <f t="shared" si="187"/>
      </c>
      <c r="AF375" s="23">
        <f t="shared" si="188"/>
      </c>
      <c r="AG375" s="23">
        <f t="shared" si="189"/>
      </c>
      <c r="AH375" s="5">
        <f t="shared" si="190"/>
      </c>
      <c r="AI375" s="29">
        <f t="shared" si="191"/>
        <v>0</v>
      </c>
      <c r="AJ375" s="29">
        <f t="shared" si="192"/>
        <v>0</v>
      </c>
      <c r="AK375" s="29">
        <f t="shared" si="193"/>
        <v>0</v>
      </c>
      <c r="AL375" s="29">
        <f t="shared" si="194"/>
        <v>0</v>
      </c>
      <c r="AM375" s="29">
        <f t="shared" si="195"/>
        <v>0</v>
      </c>
      <c r="AN375" s="29">
        <f t="shared" si="196"/>
        <v>0</v>
      </c>
      <c r="AO375" s="29">
        <f t="shared" si="197"/>
        <v>0</v>
      </c>
      <c r="AP375" s="29">
        <f t="shared" si="198"/>
        <v>0</v>
      </c>
      <c r="AQ375" s="29">
        <f t="shared" si="199"/>
        <v>0</v>
      </c>
    </row>
    <row r="376" spans="1:43" ht="12.75">
      <c r="A376" s="27">
        <f t="shared" si="182"/>
        <v>0</v>
      </c>
      <c r="B376" s="56">
        <f t="shared" si="183"/>
        <v>0</v>
      </c>
      <c r="C376" s="57">
        <f t="shared" si="184"/>
        <v>0</v>
      </c>
      <c r="D376" s="5">
        <v>11</v>
      </c>
      <c r="E376" s="27">
        <f t="shared" si="185"/>
        <v>0</v>
      </c>
      <c r="F376" s="5">
        <f t="shared" si="186"/>
        <v>0</v>
      </c>
      <c r="G376" s="18"/>
      <c r="H376" s="19"/>
      <c r="I376" s="19"/>
      <c r="J376" s="19"/>
      <c r="K376" s="19"/>
      <c r="L376" s="19"/>
      <c r="M376" s="19"/>
      <c r="N376" s="20"/>
      <c r="O376" s="20"/>
      <c r="P376" s="19"/>
      <c r="Q376" s="19"/>
      <c r="R376" s="19"/>
      <c r="S376" s="19"/>
      <c r="T376" s="19"/>
      <c r="U376" s="21"/>
      <c r="V376" s="19"/>
      <c r="W376" s="19"/>
      <c r="X376" s="19"/>
      <c r="Y376" s="19"/>
      <c r="Z376" s="21"/>
      <c r="AA376" s="19"/>
      <c r="AB376" s="19"/>
      <c r="AC376" s="19"/>
      <c r="AD376" s="19"/>
      <c r="AE376" s="22">
        <f t="shared" si="187"/>
      </c>
      <c r="AF376" s="23">
        <f t="shared" si="188"/>
      </c>
      <c r="AG376" s="23">
        <f t="shared" si="189"/>
      </c>
      <c r="AH376" s="5">
        <f t="shared" si="190"/>
      </c>
      <c r="AI376" s="29">
        <f t="shared" si="191"/>
        <v>0</v>
      </c>
      <c r="AJ376" s="29">
        <f t="shared" si="192"/>
        <v>0</v>
      </c>
      <c r="AK376" s="29">
        <f t="shared" si="193"/>
        <v>0</v>
      </c>
      <c r="AL376" s="29">
        <f t="shared" si="194"/>
        <v>0</v>
      </c>
      <c r="AM376" s="29">
        <f t="shared" si="195"/>
        <v>0</v>
      </c>
      <c r="AN376" s="29">
        <f t="shared" si="196"/>
        <v>0</v>
      </c>
      <c r="AO376" s="29">
        <f t="shared" si="197"/>
        <v>0</v>
      </c>
      <c r="AP376" s="29">
        <f t="shared" si="198"/>
        <v>0</v>
      </c>
      <c r="AQ376" s="29">
        <f t="shared" si="199"/>
        <v>0</v>
      </c>
    </row>
    <row r="377" spans="1:43" ht="12.75">
      <c r="A377" s="27">
        <f t="shared" si="182"/>
        <v>0</v>
      </c>
      <c r="B377" s="56">
        <f t="shared" si="183"/>
        <v>0</v>
      </c>
      <c r="C377" s="57">
        <f t="shared" si="184"/>
        <v>0</v>
      </c>
      <c r="D377" s="5">
        <v>11</v>
      </c>
      <c r="E377" s="27">
        <f t="shared" si="185"/>
        <v>0</v>
      </c>
      <c r="F377" s="5">
        <f t="shared" si="186"/>
        <v>0</v>
      </c>
      <c r="G377" s="18"/>
      <c r="H377" s="19"/>
      <c r="I377" s="19"/>
      <c r="J377" s="19"/>
      <c r="K377" s="19"/>
      <c r="L377" s="19"/>
      <c r="M377" s="19"/>
      <c r="N377" s="20"/>
      <c r="O377" s="20"/>
      <c r="P377" s="19"/>
      <c r="Q377" s="19"/>
      <c r="R377" s="19"/>
      <c r="S377" s="19"/>
      <c r="T377" s="19"/>
      <c r="U377" s="21"/>
      <c r="V377" s="19"/>
      <c r="W377" s="19"/>
      <c r="X377" s="19"/>
      <c r="Y377" s="19"/>
      <c r="Z377" s="21"/>
      <c r="AA377" s="19"/>
      <c r="AB377" s="19"/>
      <c r="AC377" s="19"/>
      <c r="AD377" s="19"/>
      <c r="AE377" s="22">
        <f t="shared" si="187"/>
      </c>
      <c r="AF377" s="23">
        <f t="shared" si="188"/>
      </c>
      <c r="AG377" s="23">
        <f t="shared" si="189"/>
      </c>
      <c r="AH377" s="5">
        <f t="shared" si="190"/>
      </c>
      <c r="AI377" s="29">
        <f t="shared" si="191"/>
        <v>0</v>
      </c>
      <c r="AJ377" s="29">
        <f t="shared" si="192"/>
        <v>0</v>
      </c>
      <c r="AK377" s="29">
        <f t="shared" si="193"/>
        <v>0</v>
      </c>
      <c r="AL377" s="29">
        <f t="shared" si="194"/>
        <v>0</v>
      </c>
      <c r="AM377" s="29">
        <f t="shared" si="195"/>
        <v>0</v>
      </c>
      <c r="AN377" s="29">
        <f t="shared" si="196"/>
        <v>0</v>
      </c>
      <c r="AO377" s="29">
        <f t="shared" si="197"/>
        <v>0</v>
      </c>
      <c r="AP377" s="29">
        <f t="shared" si="198"/>
        <v>0</v>
      </c>
      <c r="AQ377" s="29">
        <f t="shared" si="199"/>
        <v>0</v>
      </c>
    </row>
    <row r="378" spans="1:43" ht="12.75">
      <c r="A378" s="27">
        <f t="shared" si="182"/>
        <v>0</v>
      </c>
      <c r="B378" s="56">
        <f t="shared" si="183"/>
        <v>0</v>
      </c>
      <c r="C378" s="57">
        <f t="shared" si="184"/>
        <v>0</v>
      </c>
      <c r="D378" s="5">
        <v>11</v>
      </c>
      <c r="E378" s="27">
        <f t="shared" si="185"/>
        <v>0</v>
      </c>
      <c r="F378" s="5">
        <f t="shared" si="186"/>
        <v>0</v>
      </c>
      <c r="G378" s="18"/>
      <c r="H378" s="19"/>
      <c r="I378" s="19"/>
      <c r="J378" s="19"/>
      <c r="K378" s="19"/>
      <c r="L378" s="19"/>
      <c r="M378" s="19"/>
      <c r="N378" s="20"/>
      <c r="O378" s="20"/>
      <c r="P378" s="19"/>
      <c r="Q378" s="19"/>
      <c r="R378" s="19"/>
      <c r="S378" s="19"/>
      <c r="T378" s="19"/>
      <c r="U378" s="21"/>
      <c r="V378" s="19"/>
      <c r="W378" s="19"/>
      <c r="X378" s="19"/>
      <c r="Y378" s="19"/>
      <c r="Z378" s="21"/>
      <c r="AA378" s="19"/>
      <c r="AB378" s="19"/>
      <c r="AC378" s="19"/>
      <c r="AD378" s="19"/>
      <c r="AE378" s="22">
        <f t="shared" si="187"/>
      </c>
      <c r="AF378" s="23">
        <f t="shared" si="188"/>
      </c>
      <c r="AG378" s="23">
        <f t="shared" si="189"/>
      </c>
      <c r="AH378" s="5">
        <f t="shared" si="190"/>
      </c>
      <c r="AI378" s="29">
        <f t="shared" si="191"/>
        <v>0</v>
      </c>
      <c r="AJ378" s="29">
        <f t="shared" si="192"/>
        <v>0</v>
      </c>
      <c r="AK378" s="29">
        <f t="shared" si="193"/>
        <v>0</v>
      </c>
      <c r="AL378" s="29">
        <f t="shared" si="194"/>
        <v>0</v>
      </c>
      <c r="AM378" s="29">
        <f t="shared" si="195"/>
        <v>0</v>
      </c>
      <c r="AN378" s="29">
        <f t="shared" si="196"/>
        <v>0</v>
      </c>
      <c r="AO378" s="29">
        <f t="shared" si="197"/>
        <v>0</v>
      </c>
      <c r="AP378" s="29">
        <f t="shared" si="198"/>
        <v>0</v>
      </c>
      <c r="AQ378" s="29">
        <f t="shared" si="199"/>
        <v>0</v>
      </c>
    </row>
    <row r="379" spans="1:43" ht="12.75">
      <c r="A379" s="27">
        <f t="shared" si="182"/>
        <v>0</v>
      </c>
      <c r="B379" s="56">
        <f t="shared" si="183"/>
        <v>0</v>
      </c>
      <c r="C379" s="57">
        <f t="shared" si="184"/>
        <v>0</v>
      </c>
      <c r="D379" s="5">
        <v>11</v>
      </c>
      <c r="E379" s="27">
        <f t="shared" si="185"/>
        <v>0</v>
      </c>
      <c r="F379" s="5">
        <f t="shared" si="186"/>
        <v>0</v>
      </c>
      <c r="G379" s="18"/>
      <c r="H379" s="19"/>
      <c r="I379" s="19"/>
      <c r="J379" s="19"/>
      <c r="K379" s="19"/>
      <c r="L379" s="19"/>
      <c r="M379" s="19"/>
      <c r="N379" s="20"/>
      <c r="O379" s="20"/>
      <c r="P379" s="19"/>
      <c r="Q379" s="19"/>
      <c r="R379" s="19"/>
      <c r="S379" s="19"/>
      <c r="T379" s="19"/>
      <c r="U379" s="21"/>
      <c r="V379" s="19"/>
      <c r="W379" s="19"/>
      <c r="X379" s="19"/>
      <c r="Y379" s="19"/>
      <c r="Z379" s="21"/>
      <c r="AA379" s="19"/>
      <c r="AB379" s="19"/>
      <c r="AC379" s="19"/>
      <c r="AD379" s="19"/>
      <c r="AE379" s="22">
        <f t="shared" si="187"/>
      </c>
      <c r="AF379" s="23">
        <f t="shared" si="188"/>
      </c>
      <c r="AG379" s="23">
        <f t="shared" si="189"/>
      </c>
      <c r="AH379" s="5">
        <f t="shared" si="190"/>
      </c>
      <c r="AI379" s="29">
        <f t="shared" si="191"/>
        <v>0</v>
      </c>
      <c r="AJ379" s="29">
        <f t="shared" si="192"/>
        <v>0</v>
      </c>
      <c r="AK379" s="29">
        <f t="shared" si="193"/>
        <v>0</v>
      </c>
      <c r="AL379" s="29">
        <f t="shared" si="194"/>
        <v>0</v>
      </c>
      <c r="AM379" s="29">
        <f t="shared" si="195"/>
        <v>0</v>
      </c>
      <c r="AN379" s="29">
        <f t="shared" si="196"/>
        <v>0</v>
      </c>
      <c r="AO379" s="29">
        <f t="shared" si="197"/>
        <v>0</v>
      </c>
      <c r="AP379" s="29">
        <f t="shared" si="198"/>
        <v>0</v>
      </c>
      <c r="AQ379" s="29">
        <f t="shared" si="199"/>
        <v>0</v>
      </c>
    </row>
    <row r="380" spans="1:43" ht="12.75">
      <c r="A380" s="27">
        <f t="shared" si="182"/>
        <v>0</v>
      </c>
      <c r="B380" s="56">
        <f t="shared" si="183"/>
        <v>0</v>
      </c>
      <c r="C380" s="57">
        <f t="shared" si="184"/>
        <v>0</v>
      </c>
      <c r="D380" s="5">
        <v>11</v>
      </c>
      <c r="E380" s="27">
        <f t="shared" si="185"/>
        <v>0</v>
      </c>
      <c r="F380" s="5">
        <f t="shared" si="186"/>
        <v>0</v>
      </c>
      <c r="G380" s="18"/>
      <c r="H380" s="19"/>
      <c r="I380" s="19"/>
      <c r="J380" s="19"/>
      <c r="K380" s="19"/>
      <c r="L380" s="19"/>
      <c r="M380" s="19"/>
      <c r="N380" s="20"/>
      <c r="O380" s="20"/>
      <c r="P380" s="19"/>
      <c r="Q380" s="19"/>
      <c r="R380" s="19"/>
      <c r="S380" s="19"/>
      <c r="T380" s="19"/>
      <c r="U380" s="21"/>
      <c r="V380" s="19"/>
      <c r="W380" s="19"/>
      <c r="X380" s="19"/>
      <c r="Y380" s="19"/>
      <c r="Z380" s="21"/>
      <c r="AA380" s="19"/>
      <c r="AB380" s="19"/>
      <c r="AC380" s="19"/>
      <c r="AD380" s="19"/>
      <c r="AE380" s="22">
        <f t="shared" si="187"/>
      </c>
      <c r="AF380" s="23">
        <f t="shared" si="188"/>
      </c>
      <c r="AG380" s="23">
        <f t="shared" si="189"/>
      </c>
      <c r="AH380" s="5">
        <f t="shared" si="190"/>
      </c>
      <c r="AI380" s="29">
        <f t="shared" si="191"/>
        <v>0</v>
      </c>
      <c r="AJ380" s="29">
        <f t="shared" si="192"/>
        <v>0</v>
      </c>
      <c r="AK380" s="29">
        <f t="shared" si="193"/>
        <v>0</v>
      </c>
      <c r="AL380" s="29">
        <f t="shared" si="194"/>
        <v>0</v>
      </c>
      <c r="AM380" s="29">
        <f t="shared" si="195"/>
        <v>0</v>
      </c>
      <c r="AN380" s="29">
        <f t="shared" si="196"/>
        <v>0</v>
      </c>
      <c r="AO380" s="29">
        <f t="shared" si="197"/>
        <v>0</v>
      </c>
      <c r="AP380" s="29">
        <f t="shared" si="198"/>
        <v>0</v>
      </c>
      <c r="AQ380" s="29">
        <f t="shared" si="199"/>
        <v>0</v>
      </c>
    </row>
    <row r="381" spans="1:43" ht="12.75">
      <c r="A381" s="27">
        <f t="shared" si="182"/>
        <v>0</v>
      </c>
      <c r="B381" s="56">
        <f t="shared" si="183"/>
        <v>0</v>
      </c>
      <c r="C381" s="57">
        <f t="shared" si="184"/>
        <v>0</v>
      </c>
      <c r="D381" s="5">
        <v>11</v>
      </c>
      <c r="E381" s="27">
        <f t="shared" si="185"/>
        <v>0</v>
      </c>
      <c r="F381" s="5">
        <f t="shared" si="186"/>
        <v>0</v>
      </c>
      <c r="G381" s="18"/>
      <c r="H381" s="19"/>
      <c r="I381" s="19"/>
      <c r="J381" s="19"/>
      <c r="K381" s="19"/>
      <c r="L381" s="19"/>
      <c r="M381" s="19"/>
      <c r="N381" s="20"/>
      <c r="O381" s="20"/>
      <c r="P381" s="19"/>
      <c r="Q381" s="19"/>
      <c r="R381" s="19"/>
      <c r="S381" s="19"/>
      <c r="T381" s="19"/>
      <c r="U381" s="21"/>
      <c r="V381" s="19"/>
      <c r="W381" s="19"/>
      <c r="X381" s="19"/>
      <c r="Y381" s="19"/>
      <c r="Z381" s="21"/>
      <c r="AA381" s="19"/>
      <c r="AB381" s="19"/>
      <c r="AC381" s="19"/>
      <c r="AD381" s="19"/>
      <c r="AE381" s="22">
        <f t="shared" si="187"/>
      </c>
      <c r="AF381" s="23">
        <f t="shared" si="188"/>
      </c>
      <c r="AG381" s="23">
        <f t="shared" si="189"/>
      </c>
      <c r="AH381" s="5">
        <f t="shared" si="190"/>
      </c>
      <c r="AI381" s="29">
        <f t="shared" si="191"/>
        <v>0</v>
      </c>
      <c r="AJ381" s="29">
        <f t="shared" si="192"/>
        <v>0</v>
      </c>
      <c r="AK381" s="29">
        <f t="shared" si="193"/>
        <v>0</v>
      </c>
      <c r="AL381" s="29">
        <f t="shared" si="194"/>
        <v>0</v>
      </c>
      <c r="AM381" s="29">
        <f t="shared" si="195"/>
        <v>0</v>
      </c>
      <c r="AN381" s="29">
        <f t="shared" si="196"/>
        <v>0</v>
      </c>
      <c r="AO381" s="29">
        <f t="shared" si="197"/>
        <v>0</v>
      </c>
      <c r="AP381" s="29">
        <f t="shared" si="198"/>
        <v>0</v>
      </c>
      <c r="AQ381" s="29">
        <f t="shared" si="199"/>
        <v>0</v>
      </c>
    </row>
    <row r="382" spans="1:43" ht="12.75">
      <c r="A382" s="27">
        <f t="shared" si="182"/>
        <v>0</v>
      </c>
      <c r="B382" s="56">
        <f t="shared" si="183"/>
        <v>0</v>
      </c>
      <c r="C382" s="57">
        <f t="shared" si="184"/>
        <v>0</v>
      </c>
      <c r="D382" s="5">
        <v>11</v>
      </c>
      <c r="E382" s="27">
        <f t="shared" si="185"/>
        <v>0</v>
      </c>
      <c r="F382" s="5">
        <f t="shared" si="186"/>
        <v>0</v>
      </c>
      <c r="G382" s="18"/>
      <c r="H382" s="19"/>
      <c r="I382" s="19"/>
      <c r="J382" s="19"/>
      <c r="K382" s="19"/>
      <c r="L382" s="19"/>
      <c r="M382" s="19"/>
      <c r="N382" s="20"/>
      <c r="O382" s="20"/>
      <c r="P382" s="19"/>
      <c r="Q382" s="19"/>
      <c r="R382" s="19"/>
      <c r="S382" s="19"/>
      <c r="T382" s="19"/>
      <c r="U382" s="21"/>
      <c r="V382" s="19"/>
      <c r="W382" s="19"/>
      <c r="X382" s="19"/>
      <c r="Y382" s="19"/>
      <c r="Z382" s="21"/>
      <c r="AA382" s="19"/>
      <c r="AB382" s="19"/>
      <c r="AC382" s="19"/>
      <c r="AD382" s="19"/>
      <c r="AE382" s="22">
        <f t="shared" si="187"/>
      </c>
      <c r="AF382" s="23">
        <f t="shared" si="188"/>
      </c>
      <c r="AG382" s="23">
        <f t="shared" si="189"/>
      </c>
      <c r="AH382" s="5">
        <f t="shared" si="190"/>
      </c>
      <c r="AI382" s="29">
        <f t="shared" si="191"/>
        <v>0</v>
      </c>
      <c r="AJ382" s="29">
        <f t="shared" si="192"/>
        <v>0</v>
      </c>
      <c r="AK382" s="29">
        <f t="shared" si="193"/>
        <v>0</v>
      </c>
      <c r="AL382" s="29">
        <f t="shared" si="194"/>
        <v>0</v>
      </c>
      <c r="AM382" s="29">
        <f t="shared" si="195"/>
        <v>0</v>
      </c>
      <c r="AN382" s="29">
        <f t="shared" si="196"/>
        <v>0</v>
      </c>
      <c r="AO382" s="29">
        <f t="shared" si="197"/>
        <v>0</v>
      </c>
      <c r="AP382" s="29">
        <f t="shared" si="198"/>
        <v>0</v>
      </c>
      <c r="AQ382" s="29">
        <f t="shared" si="199"/>
        <v>0</v>
      </c>
    </row>
    <row r="383" spans="1:43" ht="12.75">
      <c r="A383" s="27">
        <f t="shared" si="182"/>
        <v>0</v>
      </c>
      <c r="B383" s="56">
        <f t="shared" si="183"/>
        <v>0</v>
      </c>
      <c r="C383" s="57">
        <f t="shared" si="184"/>
        <v>0</v>
      </c>
      <c r="D383" s="5">
        <v>11</v>
      </c>
      <c r="E383" s="27">
        <f t="shared" si="185"/>
        <v>0</v>
      </c>
      <c r="F383" s="5">
        <f t="shared" si="186"/>
        <v>0</v>
      </c>
      <c r="G383" s="18"/>
      <c r="H383" s="19"/>
      <c r="I383" s="19"/>
      <c r="J383" s="19"/>
      <c r="K383" s="19"/>
      <c r="L383" s="19"/>
      <c r="M383" s="19"/>
      <c r="N383" s="20"/>
      <c r="O383" s="20"/>
      <c r="P383" s="19"/>
      <c r="Q383" s="19"/>
      <c r="R383" s="19"/>
      <c r="S383" s="19"/>
      <c r="T383" s="19"/>
      <c r="U383" s="21"/>
      <c r="V383" s="19"/>
      <c r="W383" s="19"/>
      <c r="X383" s="19"/>
      <c r="Y383" s="19"/>
      <c r="Z383" s="21"/>
      <c r="AA383" s="19"/>
      <c r="AB383" s="19"/>
      <c r="AC383" s="19"/>
      <c r="AD383" s="19"/>
      <c r="AE383" s="22">
        <f t="shared" si="187"/>
      </c>
      <c r="AF383" s="23">
        <f t="shared" si="188"/>
      </c>
      <c r="AG383" s="23">
        <f t="shared" si="189"/>
      </c>
      <c r="AH383" s="5">
        <f t="shared" si="190"/>
      </c>
      <c r="AI383" s="29">
        <f t="shared" si="191"/>
        <v>0</v>
      </c>
      <c r="AJ383" s="29">
        <f t="shared" si="192"/>
        <v>0</v>
      </c>
      <c r="AK383" s="29">
        <f t="shared" si="193"/>
        <v>0</v>
      </c>
      <c r="AL383" s="29">
        <f t="shared" si="194"/>
        <v>0</v>
      </c>
      <c r="AM383" s="29">
        <f t="shared" si="195"/>
        <v>0</v>
      </c>
      <c r="AN383" s="29">
        <f t="shared" si="196"/>
        <v>0</v>
      </c>
      <c r="AO383" s="29">
        <f t="shared" si="197"/>
        <v>0</v>
      </c>
      <c r="AP383" s="29">
        <f t="shared" si="198"/>
        <v>0</v>
      </c>
      <c r="AQ383" s="29">
        <f t="shared" si="199"/>
        <v>0</v>
      </c>
    </row>
    <row r="384" spans="1:43" ht="12.75">
      <c r="A384" s="27">
        <f t="shared" si="182"/>
        <v>0</v>
      </c>
      <c r="B384" s="56">
        <f t="shared" si="183"/>
        <v>0</v>
      </c>
      <c r="C384" s="57">
        <f t="shared" si="184"/>
        <v>0</v>
      </c>
      <c r="D384" s="5">
        <v>11</v>
      </c>
      <c r="E384" s="27">
        <f t="shared" si="185"/>
        <v>0</v>
      </c>
      <c r="F384" s="5">
        <f t="shared" si="186"/>
        <v>0</v>
      </c>
      <c r="G384" s="18"/>
      <c r="H384" s="19"/>
      <c r="I384" s="19"/>
      <c r="J384" s="19"/>
      <c r="K384" s="19"/>
      <c r="L384" s="19"/>
      <c r="M384" s="19"/>
      <c r="N384" s="20"/>
      <c r="O384" s="20"/>
      <c r="P384" s="19"/>
      <c r="Q384" s="19"/>
      <c r="R384" s="19"/>
      <c r="S384" s="19"/>
      <c r="T384" s="19"/>
      <c r="U384" s="21"/>
      <c r="V384" s="19"/>
      <c r="W384" s="19"/>
      <c r="X384" s="19"/>
      <c r="Y384" s="19"/>
      <c r="Z384" s="21"/>
      <c r="AA384" s="19"/>
      <c r="AB384" s="19"/>
      <c r="AC384" s="19"/>
      <c r="AD384" s="19"/>
      <c r="AE384" s="22">
        <f t="shared" si="187"/>
      </c>
      <c r="AF384" s="23">
        <f t="shared" si="188"/>
      </c>
      <c r="AG384" s="23">
        <f t="shared" si="189"/>
      </c>
      <c r="AH384" s="5">
        <f t="shared" si="190"/>
      </c>
      <c r="AI384" s="29">
        <f t="shared" si="191"/>
        <v>0</v>
      </c>
      <c r="AJ384" s="29">
        <f t="shared" si="192"/>
        <v>0</v>
      </c>
      <c r="AK384" s="29">
        <f t="shared" si="193"/>
        <v>0</v>
      </c>
      <c r="AL384" s="29">
        <f t="shared" si="194"/>
        <v>0</v>
      </c>
      <c r="AM384" s="29">
        <f t="shared" si="195"/>
        <v>0</v>
      </c>
      <c r="AN384" s="29">
        <f t="shared" si="196"/>
        <v>0</v>
      </c>
      <c r="AO384" s="29">
        <f t="shared" si="197"/>
        <v>0</v>
      </c>
      <c r="AP384" s="29">
        <f t="shared" si="198"/>
        <v>0</v>
      </c>
      <c r="AQ384" s="29">
        <f t="shared" si="199"/>
        <v>0</v>
      </c>
    </row>
    <row r="385" spans="1:43" ht="12.75">
      <c r="A385" s="27">
        <f t="shared" si="182"/>
        <v>0</v>
      </c>
      <c r="B385" s="56">
        <f t="shared" si="183"/>
        <v>0</v>
      </c>
      <c r="C385" s="57">
        <f t="shared" si="184"/>
        <v>0</v>
      </c>
      <c r="D385" s="5">
        <v>11</v>
      </c>
      <c r="E385" s="27">
        <f t="shared" si="185"/>
        <v>0</v>
      </c>
      <c r="F385" s="5">
        <f t="shared" si="186"/>
        <v>0</v>
      </c>
      <c r="G385" s="18"/>
      <c r="H385" s="19"/>
      <c r="I385" s="19"/>
      <c r="J385" s="19"/>
      <c r="K385" s="19"/>
      <c r="L385" s="19"/>
      <c r="M385" s="19"/>
      <c r="N385" s="20"/>
      <c r="O385" s="20"/>
      <c r="P385" s="19"/>
      <c r="Q385" s="19"/>
      <c r="R385" s="19"/>
      <c r="S385" s="19"/>
      <c r="T385" s="19"/>
      <c r="U385" s="21"/>
      <c r="V385" s="19"/>
      <c r="W385" s="19"/>
      <c r="X385" s="19"/>
      <c r="Y385" s="19"/>
      <c r="Z385" s="21"/>
      <c r="AA385" s="19"/>
      <c r="AB385" s="19"/>
      <c r="AC385" s="19"/>
      <c r="AD385" s="19"/>
      <c r="AE385" s="22">
        <f t="shared" si="187"/>
      </c>
      <c r="AF385" s="23">
        <f t="shared" si="188"/>
      </c>
      <c r="AG385" s="23">
        <f t="shared" si="189"/>
      </c>
      <c r="AH385" s="5">
        <f t="shared" si="190"/>
      </c>
      <c r="AI385" s="29">
        <f t="shared" si="191"/>
        <v>0</v>
      </c>
      <c r="AJ385" s="29">
        <f t="shared" si="192"/>
        <v>0</v>
      </c>
      <c r="AK385" s="29">
        <f t="shared" si="193"/>
        <v>0</v>
      </c>
      <c r="AL385" s="29">
        <f t="shared" si="194"/>
        <v>0</v>
      </c>
      <c r="AM385" s="29">
        <f t="shared" si="195"/>
        <v>0</v>
      </c>
      <c r="AN385" s="29">
        <f t="shared" si="196"/>
        <v>0</v>
      </c>
      <c r="AO385" s="29">
        <f t="shared" si="197"/>
        <v>0</v>
      </c>
      <c r="AP385" s="29">
        <f t="shared" si="198"/>
        <v>0</v>
      </c>
      <c r="AQ385" s="29">
        <f t="shared" si="199"/>
        <v>0</v>
      </c>
    </row>
    <row r="386" spans="1:43" ht="12.75">
      <c r="A386" s="27">
        <f t="shared" si="182"/>
        <v>0</v>
      </c>
      <c r="B386" s="56">
        <f t="shared" si="183"/>
        <v>0</v>
      </c>
      <c r="C386" s="57">
        <f t="shared" si="184"/>
        <v>0</v>
      </c>
      <c r="D386" s="5">
        <v>11</v>
      </c>
      <c r="E386" s="27">
        <f t="shared" si="185"/>
        <v>0</v>
      </c>
      <c r="F386" s="5">
        <f t="shared" si="186"/>
        <v>0</v>
      </c>
      <c r="G386" s="18"/>
      <c r="H386" s="19"/>
      <c r="I386" s="19"/>
      <c r="J386" s="19"/>
      <c r="K386" s="19"/>
      <c r="L386" s="19"/>
      <c r="M386" s="19"/>
      <c r="N386" s="20"/>
      <c r="O386" s="20"/>
      <c r="P386" s="19"/>
      <c r="Q386" s="19"/>
      <c r="R386" s="19"/>
      <c r="S386" s="19"/>
      <c r="T386" s="19"/>
      <c r="U386" s="21"/>
      <c r="V386" s="19"/>
      <c r="W386" s="19"/>
      <c r="X386" s="19"/>
      <c r="Y386" s="19"/>
      <c r="Z386" s="21"/>
      <c r="AA386" s="19"/>
      <c r="AB386" s="19"/>
      <c r="AC386" s="19"/>
      <c r="AD386" s="19"/>
      <c r="AE386" s="22">
        <f t="shared" si="187"/>
      </c>
      <c r="AF386" s="23">
        <f t="shared" si="188"/>
      </c>
      <c r="AG386" s="23">
        <f t="shared" si="189"/>
      </c>
      <c r="AH386" s="5">
        <f t="shared" si="190"/>
      </c>
      <c r="AI386" s="29">
        <f t="shared" si="191"/>
        <v>0</v>
      </c>
      <c r="AJ386" s="29">
        <f t="shared" si="192"/>
        <v>0</v>
      </c>
      <c r="AK386" s="29">
        <f t="shared" si="193"/>
        <v>0</v>
      </c>
      <c r="AL386" s="29">
        <f t="shared" si="194"/>
        <v>0</v>
      </c>
      <c r="AM386" s="29">
        <f t="shared" si="195"/>
        <v>0</v>
      </c>
      <c r="AN386" s="29">
        <f t="shared" si="196"/>
        <v>0</v>
      </c>
      <c r="AO386" s="29">
        <f t="shared" si="197"/>
        <v>0</v>
      </c>
      <c r="AP386" s="29">
        <f t="shared" si="198"/>
        <v>0</v>
      </c>
      <c r="AQ386" s="29">
        <f t="shared" si="199"/>
        <v>0</v>
      </c>
    </row>
    <row r="387" spans="1:43" ht="12.75">
      <c r="A387" s="27">
        <f t="shared" si="182"/>
        <v>0</v>
      </c>
      <c r="B387" s="56">
        <f t="shared" si="183"/>
        <v>0</v>
      </c>
      <c r="C387" s="57">
        <f t="shared" si="184"/>
        <v>0</v>
      </c>
      <c r="D387" s="5">
        <v>11</v>
      </c>
      <c r="E387" s="27">
        <f t="shared" si="185"/>
        <v>0</v>
      </c>
      <c r="F387" s="5">
        <f t="shared" si="186"/>
        <v>0</v>
      </c>
      <c r="G387" s="18"/>
      <c r="H387" s="19"/>
      <c r="I387" s="19"/>
      <c r="J387" s="19"/>
      <c r="K387" s="19"/>
      <c r="L387" s="19"/>
      <c r="M387" s="19"/>
      <c r="N387" s="20"/>
      <c r="O387" s="20"/>
      <c r="P387" s="19"/>
      <c r="Q387" s="19"/>
      <c r="R387" s="19"/>
      <c r="S387" s="19"/>
      <c r="T387" s="19"/>
      <c r="U387" s="21"/>
      <c r="V387" s="19"/>
      <c r="W387" s="19"/>
      <c r="X387" s="19"/>
      <c r="Y387" s="19"/>
      <c r="Z387" s="21"/>
      <c r="AA387" s="19"/>
      <c r="AB387" s="19"/>
      <c r="AC387" s="19"/>
      <c r="AD387" s="19"/>
      <c r="AE387" s="22">
        <f t="shared" si="187"/>
      </c>
      <c r="AF387" s="23">
        <f t="shared" si="188"/>
      </c>
      <c r="AG387" s="23">
        <f t="shared" si="189"/>
      </c>
      <c r="AH387" s="5">
        <f t="shared" si="190"/>
      </c>
      <c r="AI387" s="29">
        <f t="shared" si="191"/>
        <v>0</v>
      </c>
      <c r="AJ387" s="29">
        <f t="shared" si="192"/>
        <v>0</v>
      </c>
      <c r="AK387" s="29">
        <f t="shared" si="193"/>
        <v>0</v>
      </c>
      <c r="AL387" s="29">
        <f t="shared" si="194"/>
        <v>0</v>
      </c>
      <c r="AM387" s="29">
        <f t="shared" si="195"/>
        <v>0</v>
      </c>
      <c r="AN387" s="29">
        <f t="shared" si="196"/>
        <v>0</v>
      </c>
      <c r="AO387" s="29">
        <f t="shared" si="197"/>
        <v>0</v>
      </c>
      <c r="AP387" s="29">
        <f t="shared" si="198"/>
        <v>0</v>
      </c>
      <c r="AQ387" s="29">
        <f t="shared" si="199"/>
        <v>0</v>
      </c>
    </row>
    <row r="388" spans="1:43" ht="12.75">
      <c r="A388" s="27">
        <f t="shared" si="182"/>
        <v>0</v>
      </c>
      <c r="B388" s="56">
        <f t="shared" si="183"/>
        <v>0</v>
      </c>
      <c r="C388" s="57">
        <f t="shared" si="184"/>
        <v>0</v>
      </c>
      <c r="D388" s="5">
        <v>11</v>
      </c>
      <c r="E388" s="27">
        <f t="shared" si="185"/>
        <v>0</v>
      </c>
      <c r="F388" s="5">
        <f t="shared" si="186"/>
        <v>0</v>
      </c>
      <c r="G388" s="18"/>
      <c r="H388" s="19"/>
      <c r="I388" s="19"/>
      <c r="J388" s="19"/>
      <c r="K388" s="19"/>
      <c r="L388" s="19"/>
      <c r="M388" s="19"/>
      <c r="N388" s="20"/>
      <c r="O388" s="20"/>
      <c r="P388" s="19"/>
      <c r="Q388" s="19"/>
      <c r="R388" s="19"/>
      <c r="S388" s="19"/>
      <c r="T388" s="19"/>
      <c r="U388" s="21"/>
      <c r="V388" s="19"/>
      <c r="W388" s="19"/>
      <c r="X388" s="19"/>
      <c r="Y388" s="19"/>
      <c r="Z388" s="21"/>
      <c r="AA388" s="19"/>
      <c r="AB388" s="19"/>
      <c r="AC388" s="19"/>
      <c r="AD388" s="19"/>
      <c r="AE388" s="22">
        <f t="shared" si="187"/>
      </c>
      <c r="AF388" s="23">
        <f t="shared" si="188"/>
      </c>
      <c r="AG388" s="23">
        <f t="shared" si="189"/>
      </c>
      <c r="AH388" s="5">
        <f t="shared" si="190"/>
      </c>
      <c r="AI388" s="29">
        <f t="shared" si="191"/>
        <v>0</v>
      </c>
      <c r="AJ388" s="29">
        <f t="shared" si="192"/>
        <v>0</v>
      </c>
      <c r="AK388" s="29">
        <f t="shared" si="193"/>
        <v>0</v>
      </c>
      <c r="AL388" s="29">
        <f t="shared" si="194"/>
        <v>0</v>
      </c>
      <c r="AM388" s="29">
        <f t="shared" si="195"/>
        <v>0</v>
      </c>
      <c r="AN388" s="29">
        <f t="shared" si="196"/>
        <v>0</v>
      </c>
      <c r="AO388" s="29">
        <f t="shared" si="197"/>
        <v>0</v>
      </c>
      <c r="AP388" s="29">
        <f t="shared" si="198"/>
        <v>0</v>
      </c>
      <c r="AQ388" s="29">
        <f t="shared" si="199"/>
        <v>0</v>
      </c>
    </row>
    <row r="389" spans="1:43" ht="12.75">
      <c r="A389" s="27">
        <f t="shared" si="182"/>
        <v>0</v>
      </c>
      <c r="B389" s="56">
        <f t="shared" si="183"/>
        <v>0</v>
      </c>
      <c r="C389" s="57">
        <f t="shared" si="184"/>
        <v>0</v>
      </c>
      <c r="D389" s="5">
        <v>11</v>
      </c>
      <c r="E389" s="27">
        <f t="shared" si="185"/>
        <v>0</v>
      </c>
      <c r="F389" s="5">
        <f t="shared" si="186"/>
        <v>0</v>
      </c>
      <c r="G389" s="18"/>
      <c r="H389" s="19"/>
      <c r="I389" s="19"/>
      <c r="J389" s="19"/>
      <c r="K389" s="19"/>
      <c r="L389" s="19"/>
      <c r="M389" s="19"/>
      <c r="N389" s="20"/>
      <c r="O389" s="20"/>
      <c r="P389" s="19"/>
      <c r="Q389" s="19"/>
      <c r="R389" s="19"/>
      <c r="S389" s="19"/>
      <c r="T389" s="19"/>
      <c r="U389" s="21"/>
      <c r="V389" s="19"/>
      <c r="W389" s="19"/>
      <c r="X389" s="19"/>
      <c r="Y389" s="19"/>
      <c r="Z389" s="21"/>
      <c r="AA389" s="19"/>
      <c r="AB389" s="19"/>
      <c r="AC389" s="19"/>
      <c r="AD389" s="19"/>
      <c r="AE389" s="22">
        <f t="shared" si="187"/>
      </c>
      <c r="AF389" s="23">
        <f t="shared" si="188"/>
      </c>
      <c r="AG389" s="23">
        <f t="shared" si="189"/>
      </c>
      <c r="AH389" s="5">
        <f t="shared" si="190"/>
      </c>
      <c r="AI389" s="29">
        <f t="shared" si="191"/>
        <v>0</v>
      </c>
      <c r="AJ389" s="29">
        <f t="shared" si="192"/>
        <v>0</v>
      </c>
      <c r="AK389" s="29">
        <f t="shared" si="193"/>
        <v>0</v>
      </c>
      <c r="AL389" s="29">
        <f t="shared" si="194"/>
        <v>0</v>
      </c>
      <c r="AM389" s="29">
        <f t="shared" si="195"/>
        <v>0</v>
      </c>
      <c r="AN389" s="29">
        <f t="shared" si="196"/>
        <v>0</v>
      </c>
      <c r="AO389" s="29">
        <f t="shared" si="197"/>
        <v>0</v>
      </c>
      <c r="AP389" s="29">
        <f t="shared" si="198"/>
        <v>0</v>
      </c>
      <c r="AQ389" s="29">
        <f t="shared" si="199"/>
        <v>0</v>
      </c>
    </row>
    <row r="390" spans="1:43" ht="12.75">
      <c r="A390" s="27">
        <f t="shared" si="182"/>
        <v>0</v>
      </c>
      <c r="B390" s="56">
        <f t="shared" si="183"/>
        <v>0</v>
      </c>
      <c r="C390" s="57">
        <f t="shared" si="184"/>
        <v>0</v>
      </c>
      <c r="D390" s="5">
        <v>11</v>
      </c>
      <c r="E390" s="27">
        <f t="shared" si="185"/>
        <v>0</v>
      </c>
      <c r="F390" s="5">
        <f t="shared" si="186"/>
        <v>0</v>
      </c>
      <c r="G390" s="18"/>
      <c r="H390" s="19"/>
      <c r="I390" s="19"/>
      <c r="J390" s="19"/>
      <c r="K390" s="19"/>
      <c r="L390" s="19"/>
      <c r="M390" s="19"/>
      <c r="N390" s="20"/>
      <c r="O390" s="20"/>
      <c r="P390" s="19"/>
      <c r="Q390" s="19"/>
      <c r="R390" s="19"/>
      <c r="S390" s="19"/>
      <c r="T390" s="19"/>
      <c r="U390" s="21"/>
      <c r="V390" s="19"/>
      <c r="W390" s="19"/>
      <c r="X390" s="19"/>
      <c r="Y390" s="19"/>
      <c r="Z390" s="21"/>
      <c r="AA390" s="19"/>
      <c r="AB390" s="19"/>
      <c r="AC390" s="19"/>
      <c r="AD390" s="19"/>
      <c r="AE390" s="22">
        <f t="shared" si="187"/>
      </c>
      <c r="AF390" s="23">
        <f t="shared" si="188"/>
      </c>
      <c r="AG390" s="23">
        <f t="shared" si="189"/>
      </c>
      <c r="AH390" s="5">
        <f t="shared" si="190"/>
      </c>
      <c r="AI390" s="29">
        <f t="shared" si="191"/>
        <v>0</v>
      </c>
      <c r="AJ390" s="29">
        <f t="shared" si="192"/>
        <v>0</v>
      </c>
      <c r="AK390" s="29">
        <f t="shared" si="193"/>
        <v>0</v>
      </c>
      <c r="AL390" s="29">
        <f t="shared" si="194"/>
        <v>0</v>
      </c>
      <c r="AM390" s="29">
        <f t="shared" si="195"/>
        <v>0</v>
      </c>
      <c r="AN390" s="29">
        <f t="shared" si="196"/>
        <v>0</v>
      </c>
      <c r="AO390" s="29">
        <f t="shared" si="197"/>
        <v>0</v>
      </c>
      <c r="AP390" s="29">
        <f t="shared" si="198"/>
        <v>0</v>
      </c>
      <c r="AQ390" s="29">
        <f t="shared" si="199"/>
        <v>0</v>
      </c>
    </row>
    <row r="391" spans="1:43" ht="12.75">
      <c r="A391" s="27">
        <f t="shared" si="182"/>
        <v>0</v>
      </c>
      <c r="B391" s="56">
        <f t="shared" si="183"/>
        <v>0</v>
      </c>
      <c r="C391" s="57">
        <f t="shared" si="184"/>
        <v>0</v>
      </c>
      <c r="D391" s="5">
        <v>11</v>
      </c>
      <c r="E391" s="27">
        <f t="shared" si="185"/>
        <v>0</v>
      </c>
      <c r="F391" s="5">
        <f t="shared" si="186"/>
        <v>0</v>
      </c>
      <c r="G391" s="18"/>
      <c r="H391" s="19"/>
      <c r="I391" s="19"/>
      <c r="J391" s="19"/>
      <c r="K391" s="19"/>
      <c r="L391" s="19"/>
      <c r="M391" s="19"/>
      <c r="N391" s="20"/>
      <c r="O391" s="20"/>
      <c r="P391" s="19"/>
      <c r="Q391" s="19"/>
      <c r="R391" s="19"/>
      <c r="S391" s="19"/>
      <c r="T391" s="19"/>
      <c r="U391" s="21"/>
      <c r="V391" s="19"/>
      <c r="W391" s="19"/>
      <c r="X391" s="19"/>
      <c r="Y391" s="19"/>
      <c r="Z391" s="21"/>
      <c r="AA391" s="19"/>
      <c r="AB391" s="19"/>
      <c r="AC391" s="19"/>
      <c r="AD391" s="19"/>
      <c r="AE391" s="22">
        <f t="shared" si="187"/>
      </c>
      <c r="AF391" s="23">
        <f t="shared" si="188"/>
      </c>
      <c r="AG391" s="23">
        <f t="shared" si="189"/>
      </c>
      <c r="AH391" s="5">
        <f t="shared" si="190"/>
      </c>
      <c r="AI391" s="29">
        <f t="shared" si="191"/>
        <v>0</v>
      </c>
      <c r="AJ391" s="29">
        <f t="shared" si="192"/>
        <v>0</v>
      </c>
      <c r="AK391" s="29">
        <f t="shared" si="193"/>
        <v>0</v>
      </c>
      <c r="AL391" s="29">
        <f t="shared" si="194"/>
        <v>0</v>
      </c>
      <c r="AM391" s="29">
        <f t="shared" si="195"/>
        <v>0</v>
      </c>
      <c r="AN391" s="29">
        <f t="shared" si="196"/>
        <v>0</v>
      </c>
      <c r="AO391" s="29">
        <f t="shared" si="197"/>
        <v>0</v>
      </c>
      <c r="AP391" s="29">
        <f t="shared" si="198"/>
        <v>0</v>
      </c>
      <c r="AQ391" s="29">
        <f t="shared" si="199"/>
        <v>0</v>
      </c>
    </row>
    <row r="392" spans="7:33" ht="12.75">
      <c r="G392" s="58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59"/>
      <c r="AG392" s="59"/>
    </row>
    <row r="393" ht="12.75">
      <c r="G393" s="56"/>
    </row>
    <row r="394" spans="7:32" ht="12.75">
      <c r="G394" s="56"/>
      <c r="Y394" s="6" t="s">
        <v>110</v>
      </c>
      <c r="AB394" s="6"/>
      <c r="AC394" s="6"/>
      <c r="AD394" s="6"/>
      <c r="AE394" s="61">
        <f>IF(COUNT(AE372:AE391)=0,"",AVERAGE(AE372:AE391))</f>
      </c>
      <c r="AF394" s="69"/>
    </row>
    <row r="395" spans="7:33" ht="12.75">
      <c r="G395" s="56"/>
      <c r="AD395" s="62" t="s">
        <v>89</v>
      </c>
      <c r="AE395" s="63">
        <f>IF(AE394="","",STDEV(AE372:AE391)/SQRT(COUNT(AE372:AE391))*2)</f>
      </c>
      <c r="AF395" s="62" t="s">
        <v>90</v>
      </c>
      <c r="AG395" s="64"/>
    </row>
    <row r="396" spans="7:31" ht="12.75">
      <c r="G396" s="56"/>
      <c r="AD396" s="6" t="s">
        <v>57</v>
      </c>
      <c r="AE396" s="65">
        <f>IF(AE394="","",STDEV(AE372:AE391)/SQRT(COUNT(AE372:AE391)))</f>
      </c>
    </row>
    <row r="397" ht="12.75">
      <c r="G397" s="56"/>
    </row>
    <row r="398" ht="12.75">
      <c r="G398" s="56"/>
    </row>
    <row r="399" spans="7:13" ht="12.75">
      <c r="G399" s="56"/>
      <c r="J399" s="6" t="s">
        <v>7</v>
      </c>
      <c r="K399" s="6"/>
      <c r="L399" s="8"/>
      <c r="M399" s="7"/>
    </row>
    <row r="400" spans="7:31" ht="12.75">
      <c r="G400" s="6" t="s">
        <v>111</v>
      </c>
      <c r="H400" s="9"/>
      <c r="I400" s="10"/>
      <c r="J400" s="6" t="s">
        <v>10</v>
      </c>
      <c r="K400" s="6"/>
      <c r="L400" s="11"/>
      <c r="M400" s="54"/>
      <c r="N400" s="68">
        <f>IF(AND(COUNT(AE402:AE421)&gt;0,COUNT(AE402:AE421)&lt;5),"Caution! Strata has less than 5 lines","")</f>
      </c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</row>
    <row r="401" spans="1:33" ht="105">
      <c r="A401" s="6" t="s">
        <v>47</v>
      </c>
      <c r="B401" s="6" t="s">
        <v>74</v>
      </c>
      <c r="C401" s="6" t="s">
        <v>75</v>
      </c>
      <c r="D401" s="6" t="s">
        <v>76</v>
      </c>
      <c r="E401" s="6" t="s">
        <v>77</v>
      </c>
      <c r="F401" s="6" t="s">
        <v>78</v>
      </c>
      <c r="G401" s="12" t="s">
        <v>11</v>
      </c>
      <c r="H401" s="13" t="s">
        <v>12</v>
      </c>
      <c r="I401" s="13" t="s">
        <v>13</v>
      </c>
      <c r="J401" s="13" t="s">
        <v>14</v>
      </c>
      <c r="K401" s="13" t="s">
        <v>15</v>
      </c>
      <c r="L401" s="13" t="s">
        <v>16</v>
      </c>
      <c r="M401" s="13" t="s">
        <v>17</v>
      </c>
      <c r="N401" s="14" t="s">
        <v>18</v>
      </c>
      <c r="O401" s="14" t="s">
        <v>19</v>
      </c>
      <c r="P401" s="15" t="s">
        <v>20</v>
      </c>
      <c r="Q401" s="15" t="s">
        <v>21</v>
      </c>
      <c r="R401" s="15" t="s">
        <v>22</v>
      </c>
      <c r="S401" s="15" t="s">
        <v>23</v>
      </c>
      <c r="T401" s="15" t="s">
        <v>24</v>
      </c>
      <c r="U401" s="15" t="s">
        <v>20</v>
      </c>
      <c r="V401" s="15" t="s">
        <v>21</v>
      </c>
      <c r="W401" s="15" t="s">
        <v>22</v>
      </c>
      <c r="X401" s="15" t="s">
        <v>23</v>
      </c>
      <c r="Y401" s="15" t="s">
        <v>24</v>
      </c>
      <c r="Z401" s="15" t="s">
        <v>20</v>
      </c>
      <c r="AA401" s="15" t="s">
        <v>21</v>
      </c>
      <c r="AB401" s="15" t="s">
        <v>22</v>
      </c>
      <c r="AC401" s="15" t="s">
        <v>23</v>
      </c>
      <c r="AD401" s="15" t="s">
        <v>24</v>
      </c>
      <c r="AE401" s="16" t="s">
        <v>25</v>
      </c>
      <c r="AF401" s="17" t="s">
        <v>26</v>
      </c>
      <c r="AG401" s="17" t="s">
        <v>27</v>
      </c>
    </row>
    <row r="402" spans="1:43" ht="12.75">
      <c r="A402" s="27">
        <f aca="true" t="shared" si="200" ref="A402:A421">D$3</f>
        <v>0</v>
      </c>
      <c r="B402" s="56">
        <f aca="true" t="shared" si="201" ref="B402:B421">D$9</f>
        <v>0</v>
      </c>
      <c r="C402" s="57">
        <f aca="true" t="shared" si="202" ref="C402:C421">L$399</f>
        <v>0</v>
      </c>
      <c r="D402" s="5">
        <v>12</v>
      </c>
      <c r="E402" s="27">
        <f aca="true" t="shared" si="203" ref="E402:E421">H$400</f>
        <v>0</v>
      </c>
      <c r="F402" s="5">
        <f aca="true" t="shared" si="204" ref="F402:F421">C$27</f>
        <v>0</v>
      </c>
      <c r="G402" s="18"/>
      <c r="H402" s="19"/>
      <c r="I402" s="19"/>
      <c r="J402" s="19"/>
      <c r="K402" s="19"/>
      <c r="L402" s="19"/>
      <c r="M402" s="19"/>
      <c r="N402" s="20"/>
      <c r="O402" s="20"/>
      <c r="P402" s="19"/>
      <c r="Q402" s="19"/>
      <c r="R402" s="19"/>
      <c r="S402" s="19"/>
      <c r="T402" s="19"/>
      <c r="U402" s="21"/>
      <c r="V402" s="19"/>
      <c r="W402" s="19"/>
      <c r="X402" s="19"/>
      <c r="Y402" s="19"/>
      <c r="Z402" s="21"/>
      <c r="AA402" s="19"/>
      <c r="AB402" s="19"/>
      <c r="AC402" s="19"/>
      <c r="AD402" s="19"/>
      <c r="AE402" s="22">
        <f aca="true" t="shared" si="205" ref="AE402:AE421">IF(SUM(P402:AD402)=0,"",IF(SUM(U402:Y402,Z402:AD402)=0,((AL402/(SUM(P402:T402)-(AO402*0.5))))*100,IF(SUM(Z402:AD402)=0,(AM402/(SUM(P402:T402,U402:Y402)-(AP402*0.5))),(AN402/(SUM(P402:T402,U402:Y402,Z402:AD402)-(AQ402*0.5))))*100))</f>
      </c>
      <c r="AF402" s="23">
        <f aca="true" t="shared" si="206" ref="AF402:AF421">IF(AND(SUM(P402:T402)&lt;&gt;0,SUM(P402:T402)&lt;&gt;5,SUM(P402:T402)&lt;&gt;10,SUM(P402:T402)&lt;&gt;15,SUM(P402:T402)&lt;&gt;20),1,IF(AND(SUM(U402:Y402)&lt;&gt;0,SUM(U402:Y402)&lt;&gt;5,SUM(U402:Y402)&lt;&gt;10,SUM(U402:Y402)&lt;&gt;15,SUM(U402:Y402)&lt;&gt;20),2,IF(AND(SUM(Z402:AD402)&lt;&gt;0,SUM(Z402:AD402)&lt;&gt;5,SUM(Z402:AD402)&lt;&gt;10,SUM(Z402:AD402)&lt;&gt;15,SUM(Z402:AD402)&lt;&gt;20),3,"")))</f>
      </c>
      <c r="AG402" s="23">
        <f aca="true" t="shared" si="207" ref="AG402:AG421">IF(AND(SUM(P402:T402)&lt;&gt;0,SUM(U402:AD402)=0),1,IF(AND(SUM(U402:Y402)&lt;&gt;0,SUM(P402:T402,Z402:AD402)=0),1,IF(AND(SUM(Z402:AD402)&lt;&gt;0,SUM(P402:Y402)=0),1,"")))</f>
      </c>
      <c r="AH402" s="5">
        <f aca="true" t="shared" si="208" ref="AH402:AH421">IF(SUM(P402:AD402)=0,"",IF(SUM(U402:AD402)=0,SUM(P402:T402)-AO402*0.5,IF(SUM(Z402:AD402)=0,SUM(P402:Y402)-AP402*0.5,SUM(P402:AD402)-AQ402*0.5)))</f>
      </c>
      <c r="AI402" s="29">
        <f aca="true" t="shared" si="209" ref="AI402:AI421">IF(Q402=0,0,IF(P402&gt;0,0,1))</f>
        <v>0</v>
      </c>
      <c r="AJ402" s="29">
        <f aca="true" t="shared" si="210" ref="AJ402:AJ421">IF(V402=0,0,IF(U402&gt;0,0,1))</f>
        <v>0</v>
      </c>
      <c r="AK402" s="29">
        <f aca="true" t="shared" si="211" ref="AK402:AK421">IF(AA402=0,0,IF(Z402&gt;0,0,1))</f>
        <v>0</v>
      </c>
      <c r="AL402" s="29">
        <f aca="true" t="shared" si="212" ref="AL402:AL421">P402+(IF(P402&gt;0,0,IF(Q402&gt;0,1,0)))</f>
        <v>0</v>
      </c>
      <c r="AM402" s="29">
        <f aca="true" t="shared" si="213" ref="AM402:AM421">SUM(P402,U402)+(IF(SUM(AI402:AJ402)=0,0,IF(U402&gt;0,0,IF(P402&gt;0,AJ402,1))))</f>
        <v>0</v>
      </c>
      <c r="AN402" s="29">
        <f aca="true" t="shared" si="214" ref="AN402:AN421">SUM(Z402,U402,P402)+(IF(SUM(AI402:AK402)=0,0,IF(Z402&gt;0,0,IF(U402&gt;0,AK402,IF(P402&gt;0,MAX(AJ402:AK402),1)))))</f>
        <v>0</v>
      </c>
      <c r="AO402" s="29">
        <f aca="true" t="shared" si="215" ref="AO402:AO421">SUM(Q402:S402)-(AL402-P402)</f>
        <v>0</v>
      </c>
      <c r="AP402" s="29">
        <f aca="true" t="shared" si="216" ref="AP402:AP421">SUM(Q402:S402,V402:X402)-(AM402-SUM(U402,P402))</f>
        <v>0</v>
      </c>
      <c r="AQ402" s="29">
        <f aca="true" t="shared" si="217" ref="AQ402:AQ421">SUM(Q402:S402,V402:X402,AA402:AC402)-(AN402-SUM(Z402,U402,P402))</f>
        <v>0</v>
      </c>
    </row>
    <row r="403" spans="1:43" ht="12.75">
      <c r="A403" s="27">
        <f t="shared" si="200"/>
        <v>0</v>
      </c>
      <c r="B403" s="56">
        <f t="shared" si="201"/>
        <v>0</v>
      </c>
      <c r="C403" s="57">
        <f t="shared" si="202"/>
        <v>0</v>
      </c>
      <c r="D403" s="5">
        <v>12</v>
      </c>
      <c r="E403" s="27">
        <f t="shared" si="203"/>
        <v>0</v>
      </c>
      <c r="F403" s="5">
        <f t="shared" si="204"/>
        <v>0</v>
      </c>
      <c r="G403" s="18"/>
      <c r="H403" s="19"/>
      <c r="I403" s="19"/>
      <c r="J403" s="19"/>
      <c r="K403" s="19"/>
      <c r="L403" s="19"/>
      <c r="M403" s="19"/>
      <c r="N403" s="20"/>
      <c r="O403" s="20"/>
      <c r="P403" s="19"/>
      <c r="Q403" s="19"/>
      <c r="R403" s="19"/>
      <c r="S403" s="19"/>
      <c r="T403" s="19"/>
      <c r="U403" s="21"/>
      <c r="V403" s="19"/>
      <c r="W403" s="19"/>
      <c r="X403" s="19"/>
      <c r="Y403" s="19"/>
      <c r="Z403" s="21"/>
      <c r="AA403" s="19"/>
      <c r="AB403" s="19"/>
      <c r="AC403" s="19"/>
      <c r="AD403" s="19"/>
      <c r="AE403" s="22">
        <f t="shared" si="205"/>
      </c>
      <c r="AF403" s="23">
        <f t="shared" si="206"/>
      </c>
      <c r="AG403" s="23">
        <f t="shared" si="207"/>
      </c>
      <c r="AH403" s="5">
        <f t="shared" si="208"/>
      </c>
      <c r="AI403" s="29">
        <f t="shared" si="209"/>
        <v>0</v>
      </c>
      <c r="AJ403" s="29">
        <f t="shared" si="210"/>
        <v>0</v>
      </c>
      <c r="AK403" s="29">
        <f t="shared" si="211"/>
        <v>0</v>
      </c>
      <c r="AL403" s="29">
        <f t="shared" si="212"/>
        <v>0</v>
      </c>
      <c r="AM403" s="29">
        <f t="shared" si="213"/>
        <v>0</v>
      </c>
      <c r="AN403" s="29">
        <f t="shared" si="214"/>
        <v>0</v>
      </c>
      <c r="AO403" s="29">
        <f t="shared" si="215"/>
        <v>0</v>
      </c>
      <c r="AP403" s="29">
        <f t="shared" si="216"/>
        <v>0</v>
      </c>
      <c r="AQ403" s="29">
        <f t="shared" si="217"/>
        <v>0</v>
      </c>
    </row>
    <row r="404" spans="1:43" ht="12.75">
      <c r="A404" s="27">
        <f t="shared" si="200"/>
        <v>0</v>
      </c>
      <c r="B404" s="56">
        <f t="shared" si="201"/>
        <v>0</v>
      </c>
      <c r="C404" s="57">
        <f t="shared" si="202"/>
        <v>0</v>
      </c>
      <c r="D404" s="5">
        <v>12</v>
      </c>
      <c r="E404" s="27">
        <f t="shared" si="203"/>
        <v>0</v>
      </c>
      <c r="F404" s="5">
        <f t="shared" si="204"/>
        <v>0</v>
      </c>
      <c r="G404" s="18"/>
      <c r="H404" s="19"/>
      <c r="I404" s="19"/>
      <c r="J404" s="19"/>
      <c r="K404" s="19"/>
      <c r="L404" s="19"/>
      <c r="M404" s="19"/>
      <c r="N404" s="20"/>
      <c r="O404" s="20"/>
      <c r="P404" s="19"/>
      <c r="Q404" s="19"/>
      <c r="R404" s="19"/>
      <c r="S404" s="19"/>
      <c r="T404" s="19"/>
      <c r="U404" s="21"/>
      <c r="V404" s="19"/>
      <c r="W404" s="19"/>
      <c r="X404" s="19"/>
      <c r="Y404" s="19"/>
      <c r="Z404" s="21"/>
      <c r="AA404" s="19"/>
      <c r="AB404" s="19"/>
      <c r="AC404" s="19"/>
      <c r="AD404" s="19"/>
      <c r="AE404" s="22">
        <f t="shared" si="205"/>
      </c>
      <c r="AF404" s="23">
        <f t="shared" si="206"/>
      </c>
      <c r="AG404" s="23">
        <f t="shared" si="207"/>
      </c>
      <c r="AH404" s="5">
        <f t="shared" si="208"/>
      </c>
      <c r="AI404" s="29">
        <f t="shared" si="209"/>
        <v>0</v>
      </c>
      <c r="AJ404" s="29">
        <f t="shared" si="210"/>
        <v>0</v>
      </c>
      <c r="AK404" s="29">
        <f t="shared" si="211"/>
        <v>0</v>
      </c>
      <c r="AL404" s="29">
        <f t="shared" si="212"/>
        <v>0</v>
      </c>
      <c r="AM404" s="29">
        <f t="shared" si="213"/>
        <v>0</v>
      </c>
      <c r="AN404" s="29">
        <f t="shared" si="214"/>
        <v>0</v>
      </c>
      <c r="AO404" s="29">
        <f t="shared" si="215"/>
        <v>0</v>
      </c>
      <c r="AP404" s="29">
        <f t="shared" si="216"/>
        <v>0</v>
      </c>
      <c r="AQ404" s="29">
        <f t="shared" si="217"/>
        <v>0</v>
      </c>
    </row>
    <row r="405" spans="1:43" ht="12.75">
      <c r="A405" s="27">
        <f t="shared" si="200"/>
        <v>0</v>
      </c>
      <c r="B405" s="56">
        <f t="shared" si="201"/>
        <v>0</v>
      </c>
      <c r="C405" s="57">
        <f t="shared" si="202"/>
        <v>0</v>
      </c>
      <c r="D405" s="5">
        <v>12</v>
      </c>
      <c r="E405" s="27">
        <f t="shared" si="203"/>
        <v>0</v>
      </c>
      <c r="F405" s="5">
        <f t="shared" si="204"/>
        <v>0</v>
      </c>
      <c r="G405" s="18"/>
      <c r="H405" s="19"/>
      <c r="I405" s="19"/>
      <c r="J405" s="19"/>
      <c r="K405" s="19"/>
      <c r="L405" s="19"/>
      <c r="M405" s="19"/>
      <c r="N405" s="20"/>
      <c r="O405" s="20"/>
      <c r="P405" s="19"/>
      <c r="Q405" s="19"/>
      <c r="R405" s="19"/>
      <c r="S405" s="19"/>
      <c r="T405" s="19"/>
      <c r="U405" s="21"/>
      <c r="V405" s="19"/>
      <c r="W405" s="19"/>
      <c r="X405" s="19"/>
      <c r="Y405" s="19"/>
      <c r="Z405" s="21"/>
      <c r="AA405" s="19"/>
      <c r="AB405" s="19"/>
      <c r="AC405" s="19"/>
      <c r="AD405" s="19"/>
      <c r="AE405" s="22">
        <f t="shared" si="205"/>
      </c>
      <c r="AF405" s="23">
        <f t="shared" si="206"/>
      </c>
      <c r="AG405" s="23">
        <f t="shared" si="207"/>
      </c>
      <c r="AH405" s="5">
        <f t="shared" si="208"/>
      </c>
      <c r="AI405" s="29">
        <f t="shared" si="209"/>
        <v>0</v>
      </c>
      <c r="AJ405" s="29">
        <f t="shared" si="210"/>
        <v>0</v>
      </c>
      <c r="AK405" s="29">
        <f t="shared" si="211"/>
        <v>0</v>
      </c>
      <c r="AL405" s="29">
        <f t="shared" si="212"/>
        <v>0</v>
      </c>
      <c r="AM405" s="29">
        <f t="shared" si="213"/>
        <v>0</v>
      </c>
      <c r="AN405" s="29">
        <f t="shared" si="214"/>
        <v>0</v>
      </c>
      <c r="AO405" s="29">
        <f t="shared" si="215"/>
        <v>0</v>
      </c>
      <c r="AP405" s="29">
        <f t="shared" si="216"/>
        <v>0</v>
      </c>
      <c r="AQ405" s="29">
        <f t="shared" si="217"/>
        <v>0</v>
      </c>
    </row>
    <row r="406" spans="1:43" ht="12.75">
      <c r="A406" s="27">
        <f t="shared" si="200"/>
        <v>0</v>
      </c>
      <c r="B406" s="56">
        <f t="shared" si="201"/>
        <v>0</v>
      </c>
      <c r="C406" s="57">
        <f t="shared" si="202"/>
        <v>0</v>
      </c>
      <c r="D406" s="5">
        <v>12</v>
      </c>
      <c r="E406" s="27">
        <f t="shared" si="203"/>
        <v>0</v>
      </c>
      <c r="F406" s="5">
        <f t="shared" si="204"/>
        <v>0</v>
      </c>
      <c r="G406" s="18"/>
      <c r="H406" s="19"/>
      <c r="I406" s="19"/>
      <c r="J406" s="19"/>
      <c r="K406" s="19"/>
      <c r="L406" s="19"/>
      <c r="M406" s="19"/>
      <c r="N406" s="20"/>
      <c r="O406" s="20"/>
      <c r="P406" s="19"/>
      <c r="Q406" s="19"/>
      <c r="R406" s="19"/>
      <c r="S406" s="19"/>
      <c r="T406" s="19"/>
      <c r="U406" s="21"/>
      <c r="V406" s="19"/>
      <c r="W406" s="19"/>
      <c r="X406" s="19"/>
      <c r="Y406" s="19"/>
      <c r="Z406" s="21"/>
      <c r="AA406" s="19"/>
      <c r="AB406" s="19"/>
      <c r="AC406" s="19"/>
      <c r="AD406" s="19"/>
      <c r="AE406" s="22">
        <f t="shared" si="205"/>
      </c>
      <c r="AF406" s="23">
        <f t="shared" si="206"/>
      </c>
      <c r="AG406" s="23">
        <f t="shared" si="207"/>
      </c>
      <c r="AH406" s="5">
        <f t="shared" si="208"/>
      </c>
      <c r="AI406" s="29">
        <f t="shared" si="209"/>
        <v>0</v>
      </c>
      <c r="AJ406" s="29">
        <f t="shared" si="210"/>
        <v>0</v>
      </c>
      <c r="AK406" s="29">
        <f t="shared" si="211"/>
        <v>0</v>
      </c>
      <c r="AL406" s="29">
        <f t="shared" si="212"/>
        <v>0</v>
      </c>
      <c r="AM406" s="29">
        <f t="shared" si="213"/>
        <v>0</v>
      </c>
      <c r="AN406" s="29">
        <f t="shared" si="214"/>
        <v>0</v>
      </c>
      <c r="AO406" s="29">
        <f t="shared" si="215"/>
        <v>0</v>
      </c>
      <c r="AP406" s="29">
        <f t="shared" si="216"/>
        <v>0</v>
      </c>
      <c r="AQ406" s="29">
        <f t="shared" si="217"/>
        <v>0</v>
      </c>
    </row>
    <row r="407" spans="1:43" ht="12.75">
      <c r="A407" s="27">
        <f t="shared" si="200"/>
        <v>0</v>
      </c>
      <c r="B407" s="56">
        <f t="shared" si="201"/>
        <v>0</v>
      </c>
      <c r="C407" s="57">
        <f t="shared" si="202"/>
        <v>0</v>
      </c>
      <c r="D407" s="5">
        <v>12</v>
      </c>
      <c r="E407" s="27">
        <f t="shared" si="203"/>
        <v>0</v>
      </c>
      <c r="F407" s="5">
        <f t="shared" si="204"/>
        <v>0</v>
      </c>
      <c r="G407" s="18"/>
      <c r="H407" s="19"/>
      <c r="I407" s="19"/>
      <c r="J407" s="19"/>
      <c r="K407" s="19"/>
      <c r="L407" s="19"/>
      <c r="M407" s="19"/>
      <c r="N407" s="20"/>
      <c r="O407" s="20"/>
      <c r="P407" s="19"/>
      <c r="Q407" s="19"/>
      <c r="R407" s="19"/>
      <c r="S407" s="19"/>
      <c r="T407" s="19"/>
      <c r="U407" s="21"/>
      <c r="V407" s="19"/>
      <c r="W407" s="19"/>
      <c r="X407" s="19"/>
      <c r="Y407" s="19"/>
      <c r="Z407" s="21"/>
      <c r="AA407" s="19"/>
      <c r="AB407" s="19"/>
      <c r="AC407" s="19"/>
      <c r="AD407" s="19"/>
      <c r="AE407" s="22">
        <f t="shared" si="205"/>
      </c>
      <c r="AF407" s="23">
        <f t="shared" si="206"/>
      </c>
      <c r="AG407" s="23">
        <f t="shared" si="207"/>
      </c>
      <c r="AH407" s="5">
        <f t="shared" si="208"/>
      </c>
      <c r="AI407" s="29">
        <f t="shared" si="209"/>
        <v>0</v>
      </c>
      <c r="AJ407" s="29">
        <f t="shared" si="210"/>
        <v>0</v>
      </c>
      <c r="AK407" s="29">
        <f t="shared" si="211"/>
        <v>0</v>
      </c>
      <c r="AL407" s="29">
        <f t="shared" si="212"/>
        <v>0</v>
      </c>
      <c r="AM407" s="29">
        <f t="shared" si="213"/>
        <v>0</v>
      </c>
      <c r="AN407" s="29">
        <f t="shared" si="214"/>
        <v>0</v>
      </c>
      <c r="AO407" s="29">
        <f t="shared" si="215"/>
        <v>0</v>
      </c>
      <c r="AP407" s="29">
        <f t="shared" si="216"/>
        <v>0</v>
      </c>
      <c r="AQ407" s="29">
        <f t="shared" si="217"/>
        <v>0</v>
      </c>
    </row>
    <row r="408" spans="1:43" ht="12.75">
      <c r="A408" s="27">
        <f t="shared" si="200"/>
        <v>0</v>
      </c>
      <c r="B408" s="56">
        <f t="shared" si="201"/>
        <v>0</v>
      </c>
      <c r="C408" s="57">
        <f t="shared" si="202"/>
        <v>0</v>
      </c>
      <c r="D408" s="5">
        <v>12</v>
      </c>
      <c r="E408" s="27">
        <f t="shared" si="203"/>
        <v>0</v>
      </c>
      <c r="F408" s="5">
        <f t="shared" si="204"/>
        <v>0</v>
      </c>
      <c r="G408" s="18"/>
      <c r="H408" s="19"/>
      <c r="I408" s="19"/>
      <c r="J408" s="19"/>
      <c r="K408" s="19"/>
      <c r="L408" s="19"/>
      <c r="M408" s="19"/>
      <c r="N408" s="20"/>
      <c r="O408" s="20"/>
      <c r="P408" s="19"/>
      <c r="Q408" s="19"/>
      <c r="R408" s="19"/>
      <c r="S408" s="19"/>
      <c r="T408" s="19"/>
      <c r="U408" s="21"/>
      <c r="V408" s="19"/>
      <c r="W408" s="19"/>
      <c r="X408" s="19"/>
      <c r="Y408" s="19"/>
      <c r="Z408" s="21"/>
      <c r="AA408" s="19"/>
      <c r="AB408" s="19"/>
      <c r="AC408" s="19"/>
      <c r="AD408" s="19"/>
      <c r="AE408" s="22">
        <f t="shared" si="205"/>
      </c>
      <c r="AF408" s="23">
        <f t="shared" si="206"/>
      </c>
      <c r="AG408" s="23">
        <f t="shared" si="207"/>
      </c>
      <c r="AH408" s="5">
        <f t="shared" si="208"/>
      </c>
      <c r="AI408" s="29">
        <f t="shared" si="209"/>
        <v>0</v>
      </c>
      <c r="AJ408" s="29">
        <f t="shared" si="210"/>
        <v>0</v>
      </c>
      <c r="AK408" s="29">
        <f t="shared" si="211"/>
        <v>0</v>
      </c>
      <c r="AL408" s="29">
        <f t="shared" si="212"/>
        <v>0</v>
      </c>
      <c r="AM408" s="29">
        <f t="shared" si="213"/>
        <v>0</v>
      </c>
      <c r="AN408" s="29">
        <f t="shared" si="214"/>
        <v>0</v>
      </c>
      <c r="AO408" s="29">
        <f t="shared" si="215"/>
        <v>0</v>
      </c>
      <c r="AP408" s="29">
        <f t="shared" si="216"/>
        <v>0</v>
      </c>
      <c r="AQ408" s="29">
        <f t="shared" si="217"/>
        <v>0</v>
      </c>
    </row>
    <row r="409" spans="1:43" ht="12.75">
      <c r="A409" s="27">
        <f t="shared" si="200"/>
        <v>0</v>
      </c>
      <c r="B409" s="56">
        <f t="shared" si="201"/>
        <v>0</v>
      </c>
      <c r="C409" s="57">
        <f t="shared" si="202"/>
        <v>0</v>
      </c>
      <c r="D409" s="5">
        <v>12</v>
      </c>
      <c r="E409" s="27">
        <f t="shared" si="203"/>
        <v>0</v>
      </c>
      <c r="F409" s="5">
        <f t="shared" si="204"/>
        <v>0</v>
      </c>
      <c r="G409" s="18"/>
      <c r="H409" s="19"/>
      <c r="I409" s="19"/>
      <c r="J409" s="19"/>
      <c r="K409" s="19"/>
      <c r="L409" s="19"/>
      <c r="M409" s="19"/>
      <c r="N409" s="20"/>
      <c r="O409" s="20"/>
      <c r="P409" s="19"/>
      <c r="Q409" s="19"/>
      <c r="R409" s="19"/>
      <c r="S409" s="19"/>
      <c r="T409" s="19"/>
      <c r="U409" s="21"/>
      <c r="V409" s="19"/>
      <c r="W409" s="19"/>
      <c r="X409" s="19"/>
      <c r="Y409" s="19"/>
      <c r="Z409" s="21"/>
      <c r="AA409" s="19"/>
      <c r="AB409" s="19"/>
      <c r="AC409" s="19"/>
      <c r="AD409" s="19"/>
      <c r="AE409" s="22">
        <f t="shared" si="205"/>
      </c>
      <c r="AF409" s="23">
        <f t="shared" si="206"/>
      </c>
      <c r="AG409" s="23">
        <f t="shared" si="207"/>
      </c>
      <c r="AH409" s="5">
        <f t="shared" si="208"/>
      </c>
      <c r="AI409" s="29">
        <f t="shared" si="209"/>
        <v>0</v>
      </c>
      <c r="AJ409" s="29">
        <f t="shared" si="210"/>
        <v>0</v>
      </c>
      <c r="AK409" s="29">
        <f t="shared" si="211"/>
        <v>0</v>
      </c>
      <c r="AL409" s="29">
        <f t="shared" si="212"/>
        <v>0</v>
      </c>
      <c r="AM409" s="29">
        <f t="shared" si="213"/>
        <v>0</v>
      </c>
      <c r="AN409" s="29">
        <f t="shared" si="214"/>
        <v>0</v>
      </c>
      <c r="AO409" s="29">
        <f t="shared" si="215"/>
        <v>0</v>
      </c>
      <c r="AP409" s="29">
        <f t="shared" si="216"/>
        <v>0</v>
      </c>
      <c r="AQ409" s="29">
        <f t="shared" si="217"/>
        <v>0</v>
      </c>
    </row>
    <row r="410" spans="1:43" ht="12.75">
      <c r="A410" s="27">
        <f t="shared" si="200"/>
        <v>0</v>
      </c>
      <c r="B410" s="56">
        <f t="shared" si="201"/>
        <v>0</v>
      </c>
      <c r="C410" s="57">
        <f t="shared" si="202"/>
        <v>0</v>
      </c>
      <c r="D410" s="5">
        <v>12</v>
      </c>
      <c r="E410" s="27">
        <f t="shared" si="203"/>
        <v>0</v>
      </c>
      <c r="F410" s="5">
        <f t="shared" si="204"/>
        <v>0</v>
      </c>
      <c r="G410" s="18"/>
      <c r="H410" s="19"/>
      <c r="I410" s="19"/>
      <c r="J410" s="19"/>
      <c r="K410" s="19"/>
      <c r="L410" s="19"/>
      <c r="M410" s="19"/>
      <c r="N410" s="20"/>
      <c r="O410" s="20"/>
      <c r="P410" s="19"/>
      <c r="Q410" s="19"/>
      <c r="R410" s="19"/>
      <c r="S410" s="19"/>
      <c r="T410" s="19"/>
      <c r="U410" s="21"/>
      <c r="V410" s="19"/>
      <c r="W410" s="19"/>
      <c r="X410" s="19"/>
      <c r="Y410" s="19"/>
      <c r="Z410" s="21"/>
      <c r="AA410" s="19"/>
      <c r="AB410" s="19"/>
      <c r="AC410" s="19"/>
      <c r="AD410" s="19"/>
      <c r="AE410" s="22">
        <f t="shared" si="205"/>
      </c>
      <c r="AF410" s="23">
        <f t="shared" si="206"/>
      </c>
      <c r="AG410" s="23">
        <f t="shared" si="207"/>
      </c>
      <c r="AH410" s="5">
        <f t="shared" si="208"/>
      </c>
      <c r="AI410" s="29">
        <f t="shared" si="209"/>
        <v>0</v>
      </c>
      <c r="AJ410" s="29">
        <f t="shared" si="210"/>
        <v>0</v>
      </c>
      <c r="AK410" s="29">
        <f t="shared" si="211"/>
        <v>0</v>
      </c>
      <c r="AL410" s="29">
        <f t="shared" si="212"/>
        <v>0</v>
      </c>
      <c r="AM410" s="29">
        <f t="shared" si="213"/>
        <v>0</v>
      </c>
      <c r="AN410" s="29">
        <f t="shared" si="214"/>
        <v>0</v>
      </c>
      <c r="AO410" s="29">
        <f t="shared" si="215"/>
        <v>0</v>
      </c>
      <c r="AP410" s="29">
        <f t="shared" si="216"/>
        <v>0</v>
      </c>
      <c r="AQ410" s="29">
        <f t="shared" si="217"/>
        <v>0</v>
      </c>
    </row>
    <row r="411" spans="1:43" ht="12.75">
      <c r="A411" s="27">
        <f t="shared" si="200"/>
        <v>0</v>
      </c>
      <c r="B411" s="56">
        <f t="shared" si="201"/>
        <v>0</v>
      </c>
      <c r="C411" s="57">
        <f t="shared" si="202"/>
        <v>0</v>
      </c>
      <c r="D411" s="5">
        <v>12</v>
      </c>
      <c r="E411" s="27">
        <f t="shared" si="203"/>
        <v>0</v>
      </c>
      <c r="F411" s="5">
        <f t="shared" si="204"/>
        <v>0</v>
      </c>
      <c r="G411" s="18"/>
      <c r="H411" s="19"/>
      <c r="I411" s="19"/>
      <c r="J411" s="19"/>
      <c r="K411" s="19"/>
      <c r="L411" s="19"/>
      <c r="M411" s="19"/>
      <c r="N411" s="20"/>
      <c r="O411" s="20"/>
      <c r="P411" s="19"/>
      <c r="Q411" s="19"/>
      <c r="R411" s="19"/>
      <c r="S411" s="19"/>
      <c r="T411" s="19"/>
      <c r="U411" s="21"/>
      <c r="V411" s="19"/>
      <c r="W411" s="19"/>
      <c r="X411" s="19"/>
      <c r="Y411" s="19"/>
      <c r="Z411" s="21"/>
      <c r="AA411" s="19"/>
      <c r="AB411" s="19"/>
      <c r="AC411" s="19"/>
      <c r="AD411" s="19"/>
      <c r="AE411" s="22">
        <f t="shared" si="205"/>
      </c>
      <c r="AF411" s="23">
        <f t="shared" si="206"/>
      </c>
      <c r="AG411" s="23">
        <f t="shared" si="207"/>
      </c>
      <c r="AH411" s="5">
        <f t="shared" si="208"/>
      </c>
      <c r="AI411" s="29">
        <f t="shared" si="209"/>
        <v>0</v>
      </c>
      <c r="AJ411" s="29">
        <f t="shared" si="210"/>
        <v>0</v>
      </c>
      <c r="AK411" s="29">
        <f t="shared" si="211"/>
        <v>0</v>
      </c>
      <c r="AL411" s="29">
        <f t="shared" si="212"/>
        <v>0</v>
      </c>
      <c r="AM411" s="29">
        <f t="shared" si="213"/>
        <v>0</v>
      </c>
      <c r="AN411" s="29">
        <f t="shared" si="214"/>
        <v>0</v>
      </c>
      <c r="AO411" s="29">
        <f t="shared" si="215"/>
        <v>0</v>
      </c>
      <c r="AP411" s="29">
        <f t="shared" si="216"/>
        <v>0</v>
      </c>
      <c r="AQ411" s="29">
        <f t="shared" si="217"/>
        <v>0</v>
      </c>
    </row>
    <row r="412" spans="1:43" ht="12.75">
      <c r="A412" s="27">
        <f t="shared" si="200"/>
        <v>0</v>
      </c>
      <c r="B412" s="56">
        <f t="shared" si="201"/>
        <v>0</v>
      </c>
      <c r="C412" s="57">
        <f t="shared" si="202"/>
        <v>0</v>
      </c>
      <c r="D412" s="5">
        <v>12</v>
      </c>
      <c r="E412" s="27">
        <f t="shared" si="203"/>
        <v>0</v>
      </c>
      <c r="F412" s="5">
        <f t="shared" si="204"/>
        <v>0</v>
      </c>
      <c r="G412" s="18"/>
      <c r="H412" s="19"/>
      <c r="I412" s="19"/>
      <c r="J412" s="19"/>
      <c r="K412" s="19"/>
      <c r="L412" s="19"/>
      <c r="M412" s="19"/>
      <c r="N412" s="20"/>
      <c r="O412" s="20"/>
      <c r="P412" s="19"/>
      <c r="Q412" s="19"/>
      <c r="R412" s="19"/>
      <c r="S412" s="19"/>
      <c r="T412" s="19"/>
      <c r="U412" s="21"/>
      <c r="V412" s="19"/>
      <c r="W412" s="19"/>
      <c r="X412" s="19"/>
      <c r="Y412" s="19"/>
      <c r="Z412" s="21"/>
      <c r="AA412" s="19"/>
      <c r="AB412" s="19"/>
      <c r="AC412" s="19"/>
      <c r="AD412" s="19"/>
      <c r="AE412" s="22">
        <f t="shared" si="205"/>
      </c>
      <c r="AF412" s="23">
        <f t="shared" si="206"/>
      </c>
      <c r="AG412" s="23">
        <f t="shared" si="207"/>
      </c>
      <c r="AH412" s="5">
        <f t="shared" si="208"/>
      </c>
      <c r="AI412" s="29">
        <f t="shared" si="209"/>
        <v>0</v>
      </c>
      <c r="AJ412" s="29">
        <f t="shared" si="210"/>
        <v>0</v>
      </c>
      <c r="AK412" s="29">
        <f t="shared" si="211"/>
        <v>0</v>
      </c>
      <c r="AL412" s="29">
        <f t="shared" si="212"/>
        <v>0</v>
      </c>
      <c r="AM412" s="29">
        <f t="shared" si="213"/>
        <v>0</v>
      </c>
      <c r="AN412" s="29">
        <f t="shared" si="214"/>
        <v>0</v>
      </c>
      <c r="AO412" s="29">
        <f t="shared" si="215"/>
        <v>0</v>
      </c>
      <c r="AP412" s="29">
        <f t="shared" si="216"/>
        <v>0</v>
      </c>
      <c r="AQ412" s="29">
        <f t="shared" si="217"/>
        <v>0</v>
      </c>
    </row>
    <row r="413" spans="1:43" ht="12.75">
      <c r="A413" s="27">
        <f t="shared" si="200"/>
        <v>0</v>
      </c>
      <c r="B413" s="56">
        <f t="shared" si="201"/>
        <v>0</v>
      </c>
      <c r="C413" s="57">
        <f t="shared" si="202"/>
        <v>0</v>
      </c>
      <c r="D413" s="5">
        <v>12</v>
      </c>
      <c r="E413" s="27">
        <f t="shared" si="203"/>
        <v>0</v>
      </c>
      <c r="F413" s="5">
        <f t="shared" si="204"/>
        <v>0</v>
      </c>
      <c r="G413" s="18"/>
      <c r="H413" s="19"/>
      <c r="I413" s="19"/>
      <c r="J413" s="19"/>
      <c r="K413" s="19"/>
      <c r="L413" s="19"/>
      <c r="M413" s="19"/>
      <c r="N413" s="20"/>
      <c r="O413" s="20"/>
      <c r="P413" s="19"/>
      <c r="Q413" s="19"/>
      <c r="R413" s="19"/>
      <c r="S413" s="19"/>
      <c r="T413" s="19"/>
      <c r="U413" s="21"/>
      <c r="V413" s="19"/>
      <c r="W413" s="19"/>
      <c r="X413" s="19"/>
      <c r="Y413" s="19"/>
      <c r="Z413" s="21"/>
      <c r="AA413" s="19"/>
      <c r="AB413" s="19"/>
      <c r="AC413" s="19"/>
      <c r="AD413" s="19"/>
      <c r="AE413" s="22">
        <f t="shared" si="205"/>
      </c>
      <c r="AF413" s="23">
        <f t="shared" si="206"/>
      </c>
      <c r="AG413" s="23">
        <f t="shared" si="207"/>
      </c>
      <c r="AH413" s="5">
        <f t="shared" si="208"/>
      </c>
      <c r="AI413" s="29">
        <f t="shared" si="209"/>
        <v>0</v>
      </c>
      <c r="AJ413" s="29">
        <f t="shared" si="210"/>
        <v>0</v>
      </c>
      <c r="AK413" s="29">
        <f t="shared" si="211"/>
        <v>0</v>
      </c>
      <c r="AL413" s="29">
        <f t="shared" si="212"/>
        <v>0</v>
      </c>
      <c r="AM413" s="29">
        <f t="shared" si="213"/>
        <v>0</v>
      </c>
      <c r="AN413" s="29">
        <f t="shared" si="214"/>
        <v>0</v>
      </c>
      <c r="AO413" s="29">
        <f t="shared" si="215"/>
        <v>0</v>
      </c>
      <c r="AP413" s="29">
        <f t="shared" si="216"/>
        <v>0</v>
      </c>
      <c r="AQ413" s="29">
        <f t="shared" si="217"/>
        <v>0</v>
      </c>
    </row>
    <row r="414" spans="1:43" ht="12.75">
      <c r="A414" s="27">
        <f t="shared" si="200"/>
        <v>0</v>
      </c>
      <c r="B414" s="56">
        <f t="shared" si="201"/>
        <v>0</v>
      </c>
      <c r="C414" s="57">
        <f t="shared" si="202"/>
        <v>0</v>
      </c>
      <c r="D414" s="5">
        <v>12</v>
      </c>
      <c r="E414" s="27">
        <f t="shared" si="203"/>
        <v>0</v>
      </c>
      <c r="F414" s="5">
        <f t="shared" si="204"/>
        <v>0</v>
      </c>
      <c r="G414" s="18"/>
      <c r="H414" s="19"/>
      <c r="I414" s="19"/>
      <c r="J414" s="19"/>
      <c r="K414" s="19"/>
      <c r="L414" s="19"/>
      <c r="M414" s="19"/>
      <c r="N414" s="20"/>
      <c r="O414" s="20"/>
      <c r="P414" s="19"/>
      <c r="Q414" s="19"/>
      <c r="R414" s="19"/>
      <c r="S414" s="19"/>
      <c r="T414" s="19"/>
      <c r="U414" s="21"/>
      <c r="V414" s="19"/>
      <c r="W414" s="19"/>
      <c r="X414" s="19"/>
      <c r="Y414" s="19"/>
      <c r="Z414" s="21"/>
      <c r="AA414" s="19"/>
      <c r="AB414" s="19"/>
      <c r="AC414" s="19"/>
      <c r="AD414" s="19"/>
      <c r="AE414" s="22">
        <f t="shared" si="205"/>
      </c>
      <c r="AF414" s="23">
        <f t="shared" si="206"/>
      </c>
      <c r="AG414" s="23">
        <f t="shared" si="207"/>
      </c>
      <c r="AH414" s="5">
        <f t="shared" si="208"/>
      </c>
      <c r="AI414" s="29">
        <f t="shared" si="209"/>
        <v>0</v>
      </c>
      <c r="AJ414" s="29">
        <f t="shared" si="210"/>
        <v>0</v>
      </c>
      <c r="AK414" s="29">
        <f t="shared" si="211"/>
        <v>0</v>
      </c>
      <c r="AL414" s="29">
        <f t="shared" si="212"/>
        <v>0</v>
      </c>
      <c r="AM414" s="29">
        <f t="shared" si="213"/>
        <v>0</v>
      </c>
      <c r="AN414" s="29">
        <f t="shared" si="214"/>
        <v>0</v>
      </c>
      <c r="AO414" s="29">
        <f t="shared" si="215"/>
        <v>0</v>
      </c>
      <c r="AP414" s="29">
        <f t="shared" si="216"/>
        <v>0</v>
      </c>
      <c r="AQ414" s="29">
        <f t="shared" si="217"/>
        <v>0</v>
      </c>
    </row>
    <row r="415" spans="1:43" ht="12.75">
      <c r="A415" s="27">
        <f t="shared" si="200"/>
        <v>0</v>
      </c>
      <c r="B415" s="56">
        <f t="shared" si="201"/>
        <v>0</v>
      </c>
      <c r="C415" s="57">
        <f t="shared" si="202"/>
        <v>0</v>
      </c>
      <c r="D415" s="5">
        <v>12</v>
      </c>
      <c r="E415" s="27">
        <f t="shared" si="203"/>
        <v>0</v>
      </c>
      <c r="F415" s="5">
        <f t="shared" si="204"/>
        <v>0</v>
      </c>
      <c r="G415" s="18"/>
      <c r="H415" s="19"/>
      <c r="I415" s="19"/>
      <c r="J415" s="19"/>
      <c r="K415" s="19"/>
      <c r="L415" s="19"/>
      <c r="M415" s="19"/>
      <c r="N415" s="20"/>
      <c r="O415" s="20"/>
      <c r="P415" s="19"/>
      <c r="Q415" s="19"/>
      <c r="R415" s="19"/>
      <c r="S415" s="19"/>
      <c r="T415" s="19"/>
      <c r="U415" s="21"/>
      <c r="V415" s="19"/>
      <c r="W415" s="19"/>
      <c r="X415" s="19"/>
      <c r="Y415" s="19"/>
      <c r="Z415" s="21"/>
      <c r="AA415" s="19"/>
      <c r="AB415" s="19"/>
      <c r="AC415" s="19"/>
      <c r="AD415" s="19"/>
      <c r="AE415" s="22">
        <f t="shared" si="205"/>
      </c>
      <c r="AF415" s="23">
        <f t="shared" si="206"/>
      </c>
      <c r="AG415" s="23">
        <f t="shared" si="207"/>
      </c>
      <c r="AH415" s="5">
        <f t="shared" si="208"/>
      </c>
      <c r="AI415" s="29">
        <f t="shared" si="209"/>
        <v>0</v>
      </c>
      <c r="AJ415" s="29">
        <f t="shared" si="210"/>
        <v>0</v>
      </c>
      <c r="AK415" s="29">
        <f t="shared" si="211"/>
        <v>0</v>
      </c>
      <c r="AL415" s="29">
        <f t="shared" si="212"/>
        <v>0</v>
      </c>
      <c r="AM415" s="29">
        <f t="shared" si="213"/>
        <v>0</v>
      </c>
      <c r="AN415" s="29">
        <f t="shared" si="214"/>
        <v>0</v>
      </c>
      <c r="AO415" s="29">
        <f t="shared" si="215"/>
        <v>0</v>
      </c>
      <c r="AP415" s="29">
        <f t="shared" si="216"/>
        <v>0</v>
      </c>
      <c r="AQ415" s="29">
        <f t="shared" si="217"/>
        <v>0</v>
      </c>
    </row>
    <row r="416" spans="1:43" ht="12.75">
      <c r="A416" s="27">
        <f t="shared" si="200"/>
        <v>0</v>
      </c>
      <c r="B416" s="56">
        <f t="shared" si="201"/>
        <v>0</v>
      </c>
      <c r="C416" s="57">
        <f t="shared" si="202"/>
        <v>0</v>
      </c>
      <c r="D416" s="5">
        <v>12</v>
      </c>
      <c r="E416" s="27">
        <f t="shared" si="203"/>
        <v>0</v>
      </c>
      <c r="F416" s="5">
        <f t="shared" si="204"/>
        <v>0</v>
      </c>
      <c r="G416" s="18"/>
      <c r="H416" s="19"/>
      <c r="I416" s="19"/>
      <c r="J416" s="19"/>
      <c r="K416" s="19"/>
      <c r="L416" s="19"/>
      <c r="M416" s="19"/>
      <c r="N416" s="20"/>
      <c r="O416" s="20"/>
      <c r="P416" s="19"/>
      <c r="Q416" s="19"/>
      <c r="R416" s="19"/>
      <c r="S416" s="19"/>
      <c r="T416" s="19"/>
      <c r="U416" s="21"/>
      <c r="V416" s="19"/>
      <c r="W416" s="19"/>
      <c r="X416" s="19"/>
      <c r="Y416" s="19"/>
      <c r="Z416" s="21"/>
      <c r="AA416" s="19"/>
      <c r="AB416" s="19"/>
      <c r="AC416" s="19"/>
      <c r="AD416" s="19"/>
      <c r="AE416" s="22">
        <f t="shared" si="205"/>
      </c>
      <c r="AF416" s="23">
        <f t="shared" si="206"/>
      </c>
      <c r="AG416" s="23">
        <f t="shared" si="207"/>
      </c>
      <c r="AH416" s="5">
        <f t="shared" si="208"/>
      </c>
      <c r="AI416" s="29">
        <f t="shared" si="209"/>
        <v>0</v>
      </c>
      <c r="AJ416" s="29">
        <f t="shared" si="210"/>
        <v>0</v>
      </c>
      <c r="AK416" s="29">
        <f t="shared" si="211"/>
        <v>0</v>
      </c>
      <c r="AL416" s="29">
        <f t="shared" si="212"/>
        <v>0</v>
      </c>
      <c r="AM416" s="29">
        <f t="shared" si="213"/>
        <v>0</v>
      </c>
      <c r="AN416" s="29">
        <f t="shared" si="214"/>
        <v>0</v>
      </c>
      <c r="AO416" s="29">
        <f t="shared" si="215"/>
        <v>0</v>
      </c>
      <c r="AP416" s="29">
        <f t="shared" si="216"/>
        <v>0</v>
      </c>
      <c r="AQ416" s="29">
        <f t="shared" si="217"/>
        <v>0</v>
      </c>
    </row>
    <row r="417" spans="1:43" ht="12.75">
      <c r="A417" s="27">
        <f t="shared" si="200"/>
        <v>0</v>
      </c>
      <c r="B417" s="56">
        <f t="shared" si="201"/>
        <v>0</v>
      </c>
      <c r="C417" s="57">
        <f t="shared" si="202"/>
        <v>0</v>
      </c>
      <c r="D417" s="5">
        <v>12</v>
      </c>
      <c r="E417" s="27">
        <f t="shared" si="203"/>
        <v>0</v>
      </c>
      <c r="F417" s="5">
        <f t="shared" si="204"/>
        <v>0</v>
      </c>
      <c r="G417" s="18"/>
      <c r="H417" s="19"/>
      <c r="I417" s="19"/>
      <c r="J417" s="19"/>
      <c r="K417" s="19"/>
      <c r="L417" s="19"/>
      <c r="M417" s="19"/>
      <c r="N417" s="20"/>
      <c r="O417" s="20"/>
      <c r="P417" s="19"/>
      <c r="Q417" s="19"/>
      <c r="R417" s="19"/>
      <c r="S417" s="19"/>
      <c r="T417" s="19"/>
      <c r="U417" s="21"/>
      <c r="V417" s="19"/>
      <c r="W417" s="19"/>
      <c r="X417" s="19"/>
      <c r="Y417" s="19"/>
      <c r="Z417" s="21"/>
      <c r="AA417" s="19"/>
      <c r="AB417" s="19"/>
      <c r="AC417" s="19"/>
      <c r="AD417" s="19"/>
      <c r="AE417" s="22">
        <f t="shared" si="205"/>
      </c>
      <c r="AF417" s="23">
        <f t="shared" si="206"/>
      </c>
      <c r="AG417" s="23">
        <f t="shared" si="207"/>
      </c>
      <c r="AH417" s="5">
        <f t="shared" si="208"/>
      </c>
      <c r="AI417" s="29">
        <f t="shared" si="209"/>
        <v>0</v>
      </c>
      <c r="AJ417" s="29">
        <f t="shared" si="210"/>
        <v>0</v>
      </c>
      <c r="AK417" s="29">
        <f t="shared" si="211"/>
        <v>0</v>
      </c>
      <c r="AL417" s="29">
        <f t="shared" si="212"/>
        <v>0</v>
      </c>
      <c r="AM417" s="29">
        <f t="shared" si="213"/>
        <v>0</v>
      </c>
      <c r="AN417" s="29">
        <f t="shared" si="214"/>
        <v>0</v>
      </c>
      <c r="AO417" s="29">
        <f t="shared" si="215"/>
        <v>0</v>
      </c>
      <c r="AP417" s="29">
        <f t="shared" si="216"/>
        <v>0</v>
      </c>
      <c r="AQ417" s="29">
        <f t="shared" si="217"/>
        <v>0</v>
      </c>
    </row>
    <row r="418" spans="1:43" ht="12.75">
      <c r="A418" s="27">
        <f t="shared" si="200"/>
        <v>0</v>
      </c>
      <c r="B418" s="56">
        <f t="shared" si="201"/>
        <v>0</v>
      </c>
      <c r="C418" s="57">
        <f t="shared" si="202"/>
        <v>0</v>
      </c>
      <c r="D418" s="5">
        <v>12</v>
      </c>
      <c r="E418" s="27">
        <f t="shared" si="203"/>
        <v>0</v>
      </c>
      <c r="F418" s="5">
        <f t="shared" si="204"/>
        <v>0</v>
      </c>
      <c r="G418" s="18"/>
      <c r="H418" s="19"/>
      <c r="I418" s="19"/>
      <c r="J418" s="19"/>
      <c r="K418" s="19"/>
      <c r="L418" s="19"/>
      <c r="M418" s="19"/>
      <c r="N418" s="20"/>
      <c r="O418" s="20"/>
      <c r="P418" s="19"/>
      <c r="Q418" s="19"/>
      <c r="R418" s="19"/>
      <c r="S418" s="19"/>
      <c r="T418" s="19"/>
      <c r="U418" s="21"/>
      <c r="V418" s="19"/>
      <c r="W418" s="19"/>
      <c r="X418" s="19"/>
      <c r="Y418" s="19"/>
      <c r="Z418" s="21"/>
      <c r="AA418" s="19"/>
      <c r="AB418" s="19"/>
      <c r="AC418" s="19"/>
      <c r="AD418" s="19"/>
      <c r="AE418" s="22">
        <f t="shared" si="205"/>
      </c>
      <c r="AF418" s="23">
        <f t="shared" si="206"/>
      </c>
      <c r="AG418" s="23">
        <f t="shared" si="207"/>
      </c>
      <c r="AH418" s="5">
        <f t="shared" si="208"/>
      </c>
      <c r="AI418" s="29">
        <f t="shared" si="209"/>
        <v>0</v>
      </c>
      <c r="AJ418" s="29">
        <f t="shared" si="210"/>
        <v>0</v>
      </c>
      <c r="AK418" s="29">
        <f t="shared" si="211"/>
        <v>0</v>
      </c>
      <c r="AL418" s="29">
        <f t="shared" si="212"/>
        <v>0</v>
      </c>
      <c r="AM418" s="29">
        <f t="shared" si="213"/>
        <v>0</v>
      </c>
      <c r="AN418" s="29">
        <f t="shared" si="214"/>
        <v>0</v>
      </c>
      <c r="AO418" s="29">
        <f t="shared" si="215"/>
        <v>0</v>
      </c>
      <c r="AP418" s="29">
        <f t="shared" si="216"/>
        <v>0</v>
      </c>
      <c r="AQ418" s="29">
        <f t="shared" si="217"/>
        <v>0</v>
      </c>
    </row>
    <row r="419" spans="1:43" ht="12.75">
      <c r="A419" s="27">
        <f t="shared" si="200"/>
        <v>0</v>
      </c>
      <c r="B419" s="56">
        <f t="shared" si="201"/>
        <v>0</v>
      </c>
      <c r="C419" s="57">
        <f t="shared" si="202"/>
        <v>0</v>
      </c>
      <c r="D419" s="5">
        <v>12</v>
      </c>
      <c r="E419" s="27">
        <f t="shared" si="203"/>
        <v>0</v>
      </c>
      <c r="F419" s="5">
        <f t="shared" si="204"/>
        <v>0</v>
      </c>
      <c r="G419" s="18"/>
      <c r="H419" s="19"/>
      <c r="I419" s="19"/>
      <c r="J419" s="19"/>
      <c r="K419" s="19"/>
      <c r="L419" s="19"/>
      <c r="M419" s="19"/>
      <c r="N419" s="20"/>
      <c r="O419" s="20"/>
      <c r="P419" s="19"/>
      <c r="Q419" s="19"/>
      <c r="R419" s="19"/>
      <c r="S419" s="19"/>
      <c r="T419" s="19"/>
      <c r="U419" s="21"/>
      <c r="V419" s="19"/>
      <c r="W419" s="19"/>
      <c r="X419" s="19"/>
      <c r="Y419" s="19"/>
      <c r="Z419" s="21"/>
      <c r="AA419" s="19"/>
      <c r="AB419" s="19"/>
      <c r="AC419" s="19"/>
      <c r="AD419" s="19"/>
      <c r="AE419" s="22">
        <f t="shared" si="205"/>
      </c>
      <c r="AF419" s="23">
        <f t="shared" si="206"/>
      </c>
      <c r="AG419" s="23">
        <f t="shared" si="207"/>
      </c>
      <c r="AH419" s="5">
        <f t="shared" si="208"/>
      </c>
      <c r="AI419" s="29">
        <f t="shared" si="209"/>
        <v>0</v>
      </c>
      <c r="AJ419" s="29">
        <f t="shared" si="210"/>
        <v>0</v>
      </c>
      <c r="AK419" s="29">
        <f t="shared" si="211"/>
        <v>0</v>
      </c>
      <c r="AL419" s="29">
        <f t="shared" si="212"/>
        <v>0</v>
      </c>
      <c r="AM419" s="29">
        <f t="shared" si="213"/>
        <v>0</v>
      </c>
      <c r="AN419" s="29">
        <f t="shared" si="214"/>
        <v>0</v>
      </c>
      <c r="AO419" s="29">
        <f t="shared" si="215"/>
        <v>0</v>
      </c>
      <c r="AP419" s="29">
        <f t="shared" si="216"/>
        <v>0</v>
      </c>
      <c r="AQ419" s="29">
        <f t="shared" si="217"/>
        <v>0</v>
      </c>
    </row>
    <row r="420" spans="1:43" ht="12.75">
      <c r="A420" s="27">
        <f t="shared" si="200"/>
        <v>0</v>
      </c>
      <c r="B420" s="56">
        <f t="shared" si="201"/>
        <v>0</v>
      </c>
      <c r="C420" s="57">
        <f t="shared" si="202"/>
        <v>0</v>
      </c>
      <c r="D420" s="5">
        <v>12</v>
      </c>
      <c r="E420" s="27">
        <f t="shared" si="203"/>
        <v>0</v>
      </c>
      <c r="F420" s="5">
        <f t="shared" si="204"/>
        <v>0</v>
      </c>
      <c r="G420" s="18"/>
      <c r="H420" s="19"/>
      <c r="I420" s="19"/>
      <c r="J420" s="19"/>
      <c r="K420" s="19"/>
      <c r="L420" s="19"/>
      <c r="M420" s="19"/>
      <c r="N420" s="20"/>
      <c r="O420" s="20"/>
      <c r="P420" s="19"/>
      <c r="Q420" s="19"/>
      <c r="R420" s="19"/>
      <c r="S420" s="19"/>
      <c r="T420" s="19"/>
      <c r="U420" s="21"/>
      <c r="V420" s="19"/>
      <c r="W420" s="19"/>
      <c r="X420" s="19"/>
      <c r="Y420" s="19"/>
      <c r="Z420" s="21"/>
      <c r="AA420" s="19"/>
      <c r="AB420" s="19"/>
      <c r="AC420" s="19"/>
      <c r="AD420" s="19"/>
      <c r="AE420" s="22">
        <f t="shared" si="205"/>
      </c>
      <c r="AF420" s="23">
        <f t="shared" si="206"/>
      </c>
      <c r="AG420" s="23">
        <f t="shared" si="207"/>
      </c>
      <c r="AH420" s="5">
        <f t="shared" si="208"/>
      </c>
      <c r="AI420" s="29">
        <f t="shared" si="209"/>
        <v>0</v>
      </c>
      <c r="AJ420" s="29">
        <f t="shared" si="210"/>
        <v>0</v>
      </c>
      <c r="AK420" s="29">
        <f t="shared" si="211"/>
        <v>0</v>
      </c>
      <c r="AL420" s="29">
        <f t="shared" si="212"/>
        <v>0</v>
      </c>
      <c r="AM420" s="29">
        <f t="shared" si="213"/>
        <v>0</v>
      </c>
      <c r="AN420" s="29">
        <f t="shared" si="214"/>
        <v>0</v>
      </c>
      <c r="AO420" s="29">
        <f t="shared" si="215"/>
        <v>0</v>
      </c>
      <c r="AP420" s="29">
        <f t="shared" si="216"/>
        <v>0</v>
      </c>
      <c r="AQ420" s="29">
        <f t="shared" si="217"/>
        <v>0</v>
      </c>
    </row>
    <row r="421" spans="1:43" ht="12.75">
      <c r="A421" s="27">
        <f t="shared" si="200"/>
        <v>0</v>
      </c>
      <c r="B421" s="56">
        <f t="shared" si="201"/>
        <v>0</v>
      </c>
      <c r="C421" s="57">
        <f t="shared" si="202"/>
        <v>0</v>
      </c>
      <c r="D421" s="5">
        <v>12</v>
      </c>
      <c r="E421" s="27">
        <f t="shared" si="203"/>
        <v>0</v>
      </c>
      <c r="F421" s="5">
        <f t="shared" si="204"/>
        <v>0</v>
      </c>
      <c r="G421" s="18"/>
      <c r="H421" s="19"/>
      <c r="I421" s="19"/>
      <c r="J421" s="19"/>
      <c r="K421" s="19"/>
      <c r="L421" s="19"/>
      <c r="M421" s="19"/>
      <c r="N421" s="20"/>
      <c r="O421" s="20"/>
      <c r="P421" s="19"/>
      <c r="Q421" s="19"/>
      <c r="R421" s="19"/>
      <c r="S421" s="19"/>
      <c r="T421" s="19"/>
      <c r="U421" s="21"/>
      <c r="V421" s="19"/>
      <c r="W421" s="19"/>
      <c r="X421" s="19"/>
      <c r="Y421" s="19"/>
      <c r="Z421" s="21"/>
      <c r="AA421" s="19"/>
      <c r="AB421" s="19"/>
      <c r="AC421" s="19"/>
      <c r="AD421" s="19"/>
      <c r="AE421" s="22">
        <f t="shared" si="205"/>
      </c>
      <c r="AF421" s="23">
        <f t="shared" si="206"/>
      </c>
      <c r="AG421" s="23">
        <f t="shared" si="207"/>
      </c>
      <c r="AH421" s="5">
        <f t="shared" si="208"/>
      </c>
      <c r="AI421" s="29">
        <f t="shared" si="209"/>
        <v>0</v>
      </c>
      <c r="AJ421" s="29">
        <f t="shared" si="210"/>
        <v>0</v>
      </c>
      <c r="AK421" s="29">
        <f t="shared" si="211"/>
        <v>0</v>
      </c>
      <c r="AL421" s="29">
        <f t="shared" si="212"/>
        <v>0</v>
      </c>
      <c r="AM421" s="29">
        <f t="shared" si="213"/>
        <v>0</v>
      </c>
      <c r="AN421" s="29">
        <f t="shared" si="214"/>
        <v>0</v>
      </c>
      <c r="AO421" s="29">
        <f t="shared" si="215"/>
        <v>0</v>
      </c>
      <c r="AP421" s="29">
        <f t="shared" si="216"/>
        <v>0</v>
      </c>
      <c r="AQ421" s="29">
        <f t="shared" si="217"/>
        <v>0</v>
      </c>
    </row>
    <row r="422" spans="7:33" ht="12.75">
      <c r="G422" s="58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59"/>
      <c r="AG422" s="59"/>
    </row>
    <row r="423" ht="12.75">
      <c r="G423" s="56"/>
    </row>
    <row r="424" spans="7:32" ht="12.75">
      <c r="G424" s="56"/>
      <c r="Y424" s="6" t="s">
        <v>112</v>
      </c>
      <c r="AB424" s="6"/>
      <c r="AC424" s="6"/>
      <c r="AD424" s="6"/>
      <c r="AE424" s="61">
        <f>IF(COUNT(AE402:AE421)=0,"",AVERAGE(AE402:AE421))</f>
      </c>
      <c r="AF424" s="69"/>
    </row>
    <row r="425" spans="7:33" ht="12.75">
      <c r="G425" s="56"/>
      <c r="AD425" s="62" t="s">
        <v>89</v>
      </c>
      <c r="AE425" s="63">
        <f>IF(AE424="","",STDEV(AE402:AE421)/SQRT(COUNT(AE402:AE421))*2)</f>
      </c>
      <c r="AF425" s="62" t="s">
        <v>90</v>
      </c>
      <c r="AG425" s="64"/>
    </row>
    <row r="426" spans="7:31" ht="12.75">
      <c r="G426" s="56"/>
      <c r="AD426" s="6" t="s">
        <v>57</v>
      </c>
      <c r="AE426" s="65">
        <f>IF(AE424="","",STDEV(AE402:AE421)/SQRT(COUNT(AE402:AE421)))</f>
      </c>
    </row>
    <row r="427" ht="12.75">
      <c r="G427" s="56"/>
    </row>
    <row r="428" ht="12.75">
      <c r="G428" s="56"/>
    </row>
    <row r="429" ht="12.75">
      <c r="G429" s="56"/>
    </row>
    <row r="430" ht="12.75">
      <c r="G430" s="56"/>
    </row>
    <row r="431" ht="12.75">
      <c r="G431" s="56"/>
    </row>
    <row r="432" ht="12.75">
      <c r="G432" s="56"/>
    </row>
    <row r="433" ht="12.75">
      <c r="G433" s="56"/>
    </row>
    <row r="434" ht="12.75">
      <c r="G434" s="56"/>
    </row>
    <row r="435" ht="12.75">
      <c r="G435" s="56"/>
    </row>
    <row r="436" ht="12.75">
      <c r="G436" s="56"/>
    </row>
    <row r="437" ht="12.75">
      <c r="G437" s="56"/>
    </row>
    <row r="438" ht="12.75">
      <c r="G438" s="56"/>
    </row>
    <row r="439" ht="12.75">
      <c r="G439" s="56"/>
    </row>
    <row r="440" ht="12.75">
      <c r="G440" s="56"/>
    </row>
    <row r="441" ht="12.75">
      <c r="G441" s="56"/>
    </row>
    <row r="442" ht="12.75">
      <c r="G442" s="56"/>
    </row>
    <row r="443" ht="12.75">
      <c r="G443" s="56"/>
    </row>
    <row r="444" ht="12.75">
      <c r="G444" s="56"/>
    </row>
    <row r="445" ht="12.75">
      <c r="G445" s="56"/>
    </row>
    <row r="446" ht="12.75">
      <c r="G446" s="56"/>
    </row>
    <row r="447" ht="12.75">
      <c r="G447" s="56"/>
    </row>
    <row r="448" ht="12.75">
      <c r="G448" s="56"/>
    </row>
    <row r="449" ht="12.75">
      <c r="G449" s="56"/>
    </row>
    <row r="450" ht="12.75">
      <c r="G450" s="56"/>
    </row>
    <row r="451" ht="12.75">
      <c r="G451" s="56"/>
    </row>
    <row r="452" ht="12.75">
      <c r="G452" s="56"/>
    </row>
    <row r="453" ht="12.75">
      <c r="G453" s="56"/>
    </row>
    <row r="454" ht="12.75">
      <c r="G454" s="56"/>
    </row>
    <row r="455" ht="12.75">
      <c r="G455" s="56"/>
    </row>
    <row r="456" ht="12.75">
      <c r="G456" s="56"/>
    </row>
    <row r="457" ht="12.75">
      <c r="G457" s="56"/>
    </row>
    <row r="458" ht="12.75">
      <c r="G458" s="56"/>
    </row>
    <row r="459" ht="12.75">
      <c r="G459" s="56"/>
    </row>
    <row r="460" ht="12.75">
      <c r="G460" s="56"/>
    </row>
    <row r="461" ht="12.75">
      <c r="G461" s="56"/>
    </row>
    <row r="462" ht="12.75">
      <c r="G462" s="56"/>
    </row>
    <row r="463" ht="12.75">
      <c r="G463" s="56"/>
    </row>
    <row r="464" ht="12.75">
      <c r="G464" s="56"/>
    </row>
    <row r="465" ht="12.75">
      <c r="G465" s="56"/>
    </row>
    <row r="466" ht="12.75">
      <c r="G466" s="56"/>
    </row>
    <row r="467" ht="12.75">
      <c r="G467" s="56"/>
    </row>
    <row r="468" ht="12.75">
      <c r="G468" s="56"/>
    </row>
    <row r="469" ht="12.75">
      <c r="G469" s="56"/>
    </row>
    <row r="470" ht="12.75">
      <c r="G470" s="56"/>
    </row>
    <row r="471" ht="12.75">
      <c r="G471" s="56"/>
    </row>
    <row r="472" ht="12.75">
      <c r="G472" s="56"/>
    </row>
    <row r="473" ht="12.75">
      <c r="G473" s="56"/>
    </row>
    <row r="474" ht="12.75">
      <c r="G474" s="56"/>
    </row>
    <row r="475" ht="12.75">
      <c r="G475" s="56"/>
    </row>
    <row r="476" ht="12.75">
      <c r="G476" s="56"/>
    </row>
    <row r="477" ht="12.75">
      <c r="G477" s="56"/>
    </row>
    <row r="478" ht="12.75">
      <c r="G478" s="56"/>
    </row>
    <row r="479" ht="12.75">
      <c r="G479" s="56"/>
    </row>
    <row r="480" ht="12.75">
      <c r="G480" s="56"/>
    </row>
    <row r="481" ht="12.75">
      <c r="G481" s="56"/>
    </row>
    <row r="482" ht="12.75">
      <c r="G482" s="56"/>
    </row>
    <row r="483" ht="12.75">
      <c r="G483" s="56"/>
    </row>
    <row r="484" ht="12.75">
      <c r="G484" s="56"/>
    </row>
    <row r="485" ht="12.75">
      <c r="G485" s="56"/>
    </row>
    <row r="486" ht="12.75">
      <c r="G486" s="56"/>
    </row>
    <row r="487" ht="12.75">
      <c r="G487" s="56"/>
    </row>
    <row r="488" ht="12.75">
      <c r="G488" s="56"/>
    </row>
    <row r="489" ht="12.75">
      <c r="G489" s="56"/>
    </row>
    <row r="490" ht="12.75">
      <c r="G490" s="56"/>
    </row>
    <row r="491" ht="12.75">
      <c r="G491" s="56"/>
    </row>
    <row r="492" ht="12.75">
      <c r="G492" s="56"/>
    </row>
    <row r="493" ht="12.75">
      <c r="G493" s="56"/>
    </row>
    <row r="494" ht="12.75">
      <c r="G494" s="56"/>
    </row>
    <row r="495" ht="12.75">
      <c r="G495" s="56"/>
    </row>
    <row r="496" ht="12.75">
      <c r="G496" s="56"/>
    </row>
    <row r="497" ht="12.75">
      <c r="G497" s="56"/>
    </row>
    <row r="498" ht="12.75">
      <c r="G498" s="56"/>
    </row>
    <row r="499" ht="12.75">
      <c r="G499" s="56"/>
    </row>
    <row r="500" ht="12.75">
      <c r="G500" s="56"/>
    </row>
    <row r="501" ht="12.75">
      <c r="G501" s="56"/>
    </row>
    <row r="502" ht="12.75">
      <c r="G502" s="56"/>
    </row>
    <row r="503" ht="12.75">
      <c r="G503" s="56"/>
    </row>
    <row r="504" ht="12.75">
      <c r="G504" s="56"/>
    </row>
    <row r="505" ht="12.75">
      <c r="G505" s="56"/>
    </row>
    <row r="506" ht="12.75">
      <c r="G506" s="56"/>
    </row>
    <row r="507" ht="12.75">
      <c r="G507" s="56"/>
    </row>
    <row r="508" ht="12.75">
      <c r="G508" s="56"/>
    </row>
    <row r="509" ht="12.75">
      <c r="G509" s="56"/>
    </row>
    <row r="510" ht="12.75">
      <c r="G510" s="56"/>
    </row>
    <row r="511" ht="12.75">
      <c r="G511" s="56"/>
    </row>
    <row r="512" ht="12.75">
      <c r="G512" s="56"/>
    </row>
    <row r="513" ht="12.75">
      <c r="G513" s="56"/>
    </row>
    <row r="514" ht="12.75">
      <c r="G514" s="56"/>
    </row>
    <row r="515" ht="12.75">
      <c r="G515" s="56"/>
    </row>
    <row r="516" ht="12.75">
      <c r="G516" s="56"/>
    </row>
    <row r="517" ht="12.75">
      <c r="G517" s="56"/>
    </row>
    <row r="518" ht="12.75">
      <c r="G518" s="56"/>
    </row>
    <row r="519" ht="12.75">
      <c r="G519" s="56"/>
    </row>
    <row r="520" ht="12.75">
      <c r="G520" s="56"/>
    </row>
    <row r="521" ht="12.75">
      <c r="G521" s="56"/>
    </row>
    <row r="522" ht="12.75">
      <c r="G522" s="56"/>
    </row>
    <row r="523" ht="12.75">
      <c r="G523" s="56"/>
    </row>
    <row r="524" ht="12.75">
      <c r="G524" s="56"/>
    </row>
    <row r="525" ht="12.75">
      <c r="G525" s="56"/>
    </row>
    <row r="526" ht="12.75">
      <c r="G526" s="56"/>
    </row>
    <row r="527" ht="12.75">
      <c r="G527" s="56"/>
    </row>
    <row r="528" ht="12.75">
      <c r="G528" s="56"/>
    </row>
    <row r="529" ht="12.75">
      <c r="G529" s="56"/>
    </row>
    <row r="530" ht="12.75">
      <c r="G530" s="56"/>
    </row>
    <row r="531" ht="12.75">
      <c r="G531" s="56"/>
    </row>
    <row r="532" ht="12.75">
      <c r="G532" s="56"/>
    </row>
    <row r="533" ht="12.75">
      <c r="G533" s="56"/>
    </row>
    <row r="534" ht="12.75">
      <c r="G534" s="56"/>
    </row>
    <row r="535" ht="12.75">
      <c r="G535" s="56"/>
    </row>
    <row r="536" ht="12.75">
      <c r="G536" s="56"/>
    </row>
    <row r="537" ht="12.75">
      <c r="G537" s="56"/>
    </row>
    <row r="538" ht="12.75">
      <c r="G538" s="56"/>
    </row>
    <row r="539" ht="12.75">
      <c r="G539" s="56"/>
    </row>
    <row r="540" ht="12.75">
      <c r="G540" s="56"/>
    </row>
    <row r="541" ht="12.75">
      <c r="G541" s="56"/>
    </row>
    <row r="542" ht="12.75">
      <c r="G542" s="56"/>
    </row>
    <row r="543" ht="12.75">
      <c r="G543" s="56"/>
    </row>
    <row r="544" ht="12.75">
      <c r="G544" s="56"/>
    </row>
    <row r="545" ht="12.75">
      <c r="G545" s="56"/>
    </row>
    <row r="546" ht="12.75">
      <c r="G546" s="56"/>
    </row>
    <row r="547" ht="12.75">
      <c r="G547" s="56"/>
    </row>
    <row r="548" ht="12.75">
      <c r="G548" s="56"/>
    </row>
    <row r="549" ht="12.75">
      <c r="G549" s="56"/>
    </row>
    <row r="550" ht="12.75">
      <c r="G550" s="56"/>
    </row>
    <row r="551" ht="12.75">
      <c r="G551" s="56"/>
    </row>
    <row r="552" ht="12.75">
      <c r="G552" s="56"/>
    </row>
    <row r="553" ht="12.75">
      <c r="G553" s="56"/>
    </row>
    <row r="554" ht="12.75">
      <c r="G554" s="56"/>
    </row>
  </sheetData>
  <sheetProtection sheet="1" objects="1" scenarios="1"/>
  <printOptions/>
  <pageMargins left="0.7479166666666667" right="0.74791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49"/>
  <sheetViews>
    <sheetView workbookViewId="0" topLeftCell="A1">
      <selection activeCell="B5" sqref="B5"/>
    </sheetView>
  </sheetViews>
  <sheetFormatPr defaultColWidth="9.140625" defaultRowHeight="12.75"/>
  <cols>
    <col min="1" max="1" width="9.7109375" style="0" customWidth="1"/>
    <col min="2" max="2" width="14.8515625" style="0" customWidth="1"/>
    <col min="3" max="3" width="15.7109375" style="0" customWidth="1"/>
    <col min="4" max="4" width="16.00390625" style="0" customWidth="1"/>
    <col min="5" max="8" width="9.7109375" style="0" customWidth="1"/>
    <col min="9" max="9" width="8.57421875" style="0" customWidth="1"/>
    <col min="10" max="10" width="7.57421875" style="0" customWidth="1"/>
    <col min="11" max="11" width="9.7109375" style="0" customWidth="1"/>
    <col min="12" max="12" width="7.57421875" style="0" customWidth="1"/>
    <col min="13" max="13" width="8.8515625" style="0" customWidth="1"/>
    <col min="14" max="14" width="14.28125" style="0" customWidth="1"/>
    <col min="15" max="15" width="14.00390625" style="72" customWidth="1"/>
    <col min="16" max="16" width="12.57421875" style="0" customWidth="1"/>
    <col min="17" max="18" width="5.00390625" style="0" customWidth="1"/>
    <col min="19" max="19" width="10.28125" style="0" customWidth="1"/>
    <col min="20" max="21" width="5.00390625" style="0" customWidth="1"/>
    <col min="22" max="22" width="8.57421875" style="0" customWidth="1"/>
    <col min="23" max="30" width="5.00390625" style="0" customWidth="1"/>
    <col min="31" max="31" width="5.00390625" style="73" customWidth="1"/>
    <col min="32" max="16384" width="9.7109375" style="0" customWidth="1"/>
  </cols>
  <sheetData>
    <row r="1" spans="1:30" ht="12.75">
      <c r="A1" s="74" t="s">
        <v>113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5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5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ht="12.75">
      <c r="A3" s="76" t="s">
        <v>47</v>
      </c>
      <c r="B3" s="73"/>
      <c r="C3" s="73"/>
      <c r="D3" s="7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12.75">
      <c r="A4" s="73"/>
      <c r="B4" s="73"/>
      <c r="C4" s="73"/>
      <c r="D4" s="78"/>
      <c r="E4" s="73"/>
      <c r="F4" s="76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ht="12.75">
      <c r="A5" s="76" t="s">
        <v>48</v>
      </c>
      <c r="B5" s="73"/>
      <c r="C5" s="73"/>
      <c r="D5" s="77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2.75">
      <c r="A6" s="76"/>
      <c r="B6" s="73"/>
      <c r="C6" s="73"/>
      <c r="D6" s="78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2.75">
      <c r="A7" s="76" t="s">
        <v>49</v>
      </c>
      <c r="B7" s="73"/>
      <c r="C7" s="73"/>
      <c r="D7" s="79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12.75">
      <c r="A8" s="76"/>
      <c r="B8" s="73"/>
      <c r="C8" s="73"/>
      <c r="D8" s="78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2.75">
      <c r="A9" s="76" t="s">
        <v>114</v>
      </c>
      <c r="B9" s="73"/>
      <c r="C9" s="73"/>
      <c r="D9" s="77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12.75">
      <c r="A10" s="76"/>
      <c r="B10" s="73"/>
      <c r="C10" s="73"/>
      <c r="D10" s="78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2.75">
      <c r="A11" s="76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30">
      <c r="A12" s="80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3:30" ht="12.75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3:30" ht="12.75"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3:30" ht="12.75">
      <c r="C15" s="81"/>
      <c r="D15" s="81"/>
      <c r="E15" s="81"/>
      <c r="F15" s="81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3:30" ht="12.75">
      <c r="C16" s="82"/>
      <c r="D16" s="8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3:30" ht="12.75">
      <c r="C17" s="82"/>
      <c r="D17" s="8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3:30" ht="12.75">
      <c r="C18" s="82"/>
      <c r="D18" s="8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3:30" ht="12.75">
      <c r="C19" s="82"/>
      <c r="D19" s="8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3:30" ht="12.75">
      <c r="C20" s="82"/>
      <c r="D20" s="8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3:30" ht="12.75">
      <c r="C21" s="82"/>
      <c r="D21" s="8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3:30" ht="12.75">
      <c r="C22" s="82"/>
      <c r="D22" s="8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3:30" ht="12.75">
      <c r="C23" s="82"/>
      <c r="D23" s="8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3:30" ht="12.75">
      <c r="C24" s="82"/>
      <c r="D24" s="8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3:30" ht="12.75">
      <c r="C25" s="82"/>
      <c r="D25" s="8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3:30" ht="12.75">
      <c r="C26" s="82"/>
      <c r="D26" s="8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3:30" ht="12.75">
      <c r="C27" s="82"/>
      <c r="D27" s="8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3:30" ht="12.75"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3:30" ht="12.75">
      <c r="C29" s="81"/>
      <c r="D29" s="84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2.75">
      <c r="A30" s="81"/>
      <c r="B30" s="84"/>
      <c r="C30" s="81"/>
      <c r="D30" s="81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ht="12.75">
      <c r="A31" s="81"/>
      <c r="B31" s="84"/>
      <c r="C31" s="81"/>
      <c r="D31" s="81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18">
      <c r="A32" s="85"/>
      <c r="B32" s="86"/>
      <c r="C32" s="86"/>
      <c r="D32" s="86"/>
      <c r="E32" s="86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1:30" ht="12.75">
      <c r="A33" s="86"/>
      <c r="B33" s="86"/>
      <c r="C33" s="86"/>
      <c r="D33" s="86"/>
      <c r="E33" s="86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15.75">
      <c r="A34" s="87"/>
      <c r="B34" s="86"/>
      <c r="C34" s="86"/>
      <c r="D34" s="86"/>
      <c r="E34" s="86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12.75">
      <c r="A35" s="86"/>
      <c r="B35" s="86"/>
      <c r="C35" s="86"/>
      <c r="D35" s="86"/>
      <c r="E35" s="86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ht="12.75">
      <c r="A36" s="86"/>
      <c r="B36" s="88"/>
      <c r="C36" s="86"/>
      <c r="D36" s="86"/>
      <c r="E36" s="86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ht="12.75">
      <c r="A37" s="86"/>
      <c r="B37" s="86"/>
      <c r="C37" s="86"/>
      <c r="D37" s="86"/>
      <c r="E37" s="86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2.75">
      <c r="A38" s="86"/>
      <c r="B38" s="88"/>
      <c r="C38" s="86"/>
      <c r="D38" s="86"/>
      <c r="E38" s="86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ht="12.75">
      <c r="A39" s="86"/>
      <c r="B39" s="86"/>
      <c r="C39" s="86"/>
      <c r="D39" s="86"/>
      <c r="E39" s="86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ht="12.75">
      <c r="A40" s="86"/>
      <c r="B40" s="86"/>
      <c r="C40" s="86"/>
      <c r="D40" s="86"/>
      <c r="E40" s="86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ht="12.75">
      <c r="A41" s="86"/>
      <c r="B41" s="86"/>
      <c r="C41" s="86"/>
      <c r="D41" s="86"/>
      <c r="E41" s="86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ht="12.75">
      <c r="A42" s="86"/>
      <c r="B42" s="86"/>
      <c r="C42" s="86"/>
      <c r="D42" s="86"/>
      <c r="E42" s="86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ht="12.75">
      <c r="A43" s="86"/>
      <c r="B43" s="86"/>
      <c r="C43" s="86"/>
      <c r="D43" s="86"/>
      <c r="E43" s="86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ht="12.75">
      <c r="A44" s="89"/>
      <c r="B44" s="86"/>
      <c r="C44" s="86"/>
      <c r="D44" s="86"/>
      <c r="E44" s="86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12.75">
      <c r="A45" s="86"/>
      <c r="B45" s="86"/>
      <c r="C45" s="86"/>
      <c r="D45" s="86"/>
      <c r="E45" s="86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ht="12.75">
      <c r="A46" s="86"/>
      <c r="B46" s="86"/>
      <c r="C46" s="86"/>
      <c r="D46" s="86"/>
      <c r="E46" s="86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ht="12.75">
      <c r="A47" s="86"/>
      <c r="B47" s="86"/>
      <c r="C47" s="86"/>
      <c r="D47" s="86"/>
      <c r="E47" s="86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0" ht="12.75">
      <c r="A48" s="86"/>
      <c r="B48" s="86"/>
      <c r="C48" s="86"/>
      <c r="D48" s="86"/>
      <c r="E48" s="86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ht="12.75">
      <c r="A49" s="89"/>
      <c r="B49" s="89"/>
      <c r="C49" s="90"/>
      <c r="D49" s="89"/>
      <c r="E49" s="86"/>
      <c r="F49" s="73"/>
      <c r="G49" s="73"/>
      <c r="H49" s="73"/>
      <c r="I49" s="73"/>
      <c r="J49" s="81" t="s">
        <v>7</v>
      </c>
      <c r="K49" s="81"/>
      <c r="L49" s="79"/>
      <c r="M49" s="91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ht="12.75">
      <c r="A50" s="92"/>
      <c r="B50" s="86"/>
      <c r="C50" s="86"/>
      <c r="D50" s="86"/>
      <c r="E50" s="86"/>
      <c r="F50" s="73"/>
      <c r="G50" s="81" t="s">
        <v>8</v>
      </c>
      <c r="H50" s="93"/>
      <c r="I50" s="94"/>
      <c r="J50" s="81" t="s">
        <v>10</v>
      </c>
      <c r="K50" s="81"/>
      <c r="L50" s="95"/>
      <c r="M50" s="88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1" ht="105">
      <c r="A51" s="81"/>
      <c r="B51" s="81"/>
      <c r="C51" s="81"/>
      <c r="D51" s="81"/>
      <c r="E51" s="81"/>
      <c r="F51" s="81"/>
      <c r="G51" s="76" t="s">
        <v>11</v>
      </c>
      <c r="H51" s="96" t="s">
        <v>12</v>
      </c>
      <c r="I51" s="96" t="s">
        <v>13</v>
      </c>
      <c r="J51" s="96" t="s">
        <v>14</v>
      </c>
      <c r="K51" s="96" t="s">
        <v>15</v>
      </c>
      <c r="L51" s="96" t="s">
        <v>16</v>
      </c>
      <c r="M51" s="96" t="s">
        <v>17</v>
      </c>
      <c r="N51" s="81" t="s">
        <v>18</v>
      </c>
      <c r="O51" s="81" t="s">
        <v>19</v>
      </c>
      <c r="P51" s="97" t="s">
        <v>20</v>
      </c>
      <c r="Q51" s="97" t="s">
        <v>21</v>
      </c>
      <c r="R51" s="97" t="s">
        <v>22</v>
      </c>
      <c r="S51" s="97" t="s">
        <v>23</v>
      </c>
      <c r="T51" s="97" t="s">
        <v>24</v>
      </c>
      <c r="U51" s="97" t="s">
        <v>20</v>
      </c>
      <c r="V51" s="97" t="s">
        <v>21</v>
      </c>
      <c r="W51" s="97" t="s">
        <v>22</v>
      </c>
      <c r="X51" s="97" t="s">
        <v>23</v>
      </c>
      <c r="Y51" s="97" t="s">
        <v>24</v>
      </c>
      <c r="Z51" s="97" t="s">
        <v>20</v>
      </c>
      <c r="AA51" s="97" t="s">
        <v>21</v>
      </c>
      <c r="AB51" s="97" t="s">
        <v>22</v>
      </c>
      <c r="AC51" s="97" t="s">
        <v>23</v>
      </c>
      <c r="AD51" s="97" t="s">
        <v>24</v>
      </c>
      <c r="AE51" s="98"/>
    </row>
    <row r="52" spans="1:31" ht="12.75">
      <c r="A52" s="99"/>
      <c r="B52" s="75"/>
      <c r="C52" s="100"/>
      <c r="D52" s="73"/>
      <c r="E52" s="99"/>
      <c r="F52" s="73"/>
      <c r="G52" s="101"/>
      <c r="H52" s="102"/>
      <c r="I52" s="102"/>
      <c r="J52" s="102"/>
      <c r="K52" s="102"/>
      <c r="L52" s="102"/>
      <c r="M52" s="102"/>
      <c r="N52" s="101"/>
      <c r="O52" s="102"/>
      <c r="P52" s="102"/>
      <c r="Q52" s="102"/>
      <c r="R52" s="102"/>
      <c r="S52" s="102"/>
      <c r="T52" s="102"/>
      <c r="U52" s="103"/>
      <c r="V52" s="102"/>
      <c r="W52" s="102"/>
      <c r="X52" s="102"/>
      <c r="Y52" s="102"/>
      <c r="Z52" s="103"/>
      <c r="AA52" s="102"/>
      <c r="AB52" s="102"/>
      <c r="AC52" s="102"/>
      <c r="AD52" s="102"/>
      <c r="AE52" s="104"/>
    </row>
    <row r="53" spans="1:31" ht="12.75">
      <c r="A53" s="99"/>
      <c r="B53" s="75"/>
      <c r="C53" s="100"/>
      <c r="D53" s="73"/>
      <c r="E53" s="99"/>
      <c r="F53" s="73"/>
      <c r="G53" s="101"/>
      <c r="H53" s="102"/>
      <c r="I53" s="102"/>
      <c r="J53" s="102"/>
      <c r="K53" s="102"/>
      <c r="L53" s="102"/>
      <c r="M53" s="102"/>
      <c r="N53" s="101"/>
      <c r="O53" s="102"/>
      <c r="P53" s="102"/>
      <c r="Q53" s="102"/>
      <c r="R53" s="102"/>
      <c r="S53" s="102"/>
      <c r="T53" s="102"/>
      <c r="U53" s="103"/>
      <c r="V53" s="102"/>
      <c r="W53" s="102"/>
      <c r="X53" s="102"/>
      <c r="Y53" s="102"/>
      <c r="Z53" s="103"/>
      <c r="AA53" s="102"/>
      <c r="AB53" s="102"/>
      <c r="AC53" s="102"/>
      <c r="AD53" s="102"/>
      <c r="AE53" s="104"/>
    </row>
    <row r="54" spans="1:31" ht="12.75">
      <c r="A54" s="99"/>
      <c r="B54" s="75"/>
      <c r="C54" s="100"/>
      <c r="D54" s="73"/>
      <c r="E54" s="99"/>
      <c r="F54" s="73"/>
      <c r="G54" s="101"/>
      <c r="H54" s="102"/>
      <c r="I54" s="102"/>
      <c r="J54" s="102"/>
      <c r="K54" s="102"/>
      <c r="L54" s="102"/>
      <c r="M54" s="102"/>
      <c r="N54" s="101"/>
      <c r="O54" s="102"/>
      <c r="P54" s="102"/>
      <c r="Q54" s="102"/>
      <c r="R54" s="102"/>
      <c r="S54" s="102"/>
      <c r="T54" s="102"/>
      <c r="U54" s="103"/>
      <c r="V54" s="102"/>
      <c r="W54" s="102"/>
      <c r="X54" s="102"/>
      <c r="Y54" s="102"/>
      <c r="Z54" s="103"/>
      <c r="AA54" s="102"/>
      <c r="AB54" s="102"/>
      <c r="AC54" s="102"/>
      <c r="AD54" s="102"/>
      <c r="AE54" s="104"/>
    </row>
    <row r="55" spans="1:31" ht="12.75">
      <c r="A55" s="99"/>
      <c r="B55" s="75"/>
      <c r="C55" s="100"/>
      <c r="D55" s="73"/>
      <c r="E55" s="99"/>
      <c r="F55" s="73"/>
      <c r="G55" s="101"/>
      <c r="H55" s="102"/>
      <c r="I55" s="102"/>
      <c r="J55" s="102"/>
      <c r="K55" s="102"/>
      <c r="L55" s="102"/>
      <c r="M55" s="102"/>
      <c r="N55" s="101"/>
      <c r="O55" s="102"/>
      <c r="P55" s="102"/>
      <c r="Q55" s="102"/>
      <c r="R55" s="102"/>
      <c r="S55" s="102"/>
      <c r="T55" s="102"/>
      <c r="U55" s="103"/>
      <c r="V55" s="102"/>
      <c r="W55" s="102"/>
      <c r="X55" s="102"/>
      <c r="Y55" s="102"/>
      <c r="Z55" s="103"/>
      <c r="AA55" s="102"/>
      <c r="AB55" s="102"/>
      <c r="AC55" s="102"/>
      <c r="AD55" s="102"/>
      <c r="AE55" s="104"/>
    </row>
    <row r="56" spans="1:31" ht="12.75">
      <c r="A56" s="99"/>
      <c r="B56" s="75"/>
      <c r="C56" s="100"/>
      <c r="D56" s="73"/>
      <c r="E56" s="99"/>
      <c r="F56" s="73"/>
      <c r="G56" s="101"/>
      <c r="H56" s="102"/>
      <c r="I56" s="102"/>
      <c r="J56" s="102"/>
      <c r="K56" s="102"/>
      <c r="L56" s="102"/>
      <c r="M56" s="102"/>
      <c r="N56" s="101"/>
      <c r="O56" s="102"/>
      <c r="P56" s="102"/>
      <c r="Q56" s="102"/>
      <c r="R56" s="102"/>
      <c r="S56" s="102"/>
      <c r="T56" s="102"/>
      <c r="U56" s="103"/>
      <c r="V56" s="102"/>
      <c r="W56" s="102"/>
      <c r="X56" s="102"/>
      <c r="Y56" s="102"/>
      <c r="Z56" s="103"/>
      <c r="AA56" s="102"/>
      <c r="AB56" s="102"/>
      <c r="AC56" s="102"/>
      <c r="AD56" s="102"/>
      <c r="AE56" s="104"/>
    </row>
    <row r="57" spans="1:31" ht="12.75">
      <c r="A57" s="99"/>
      <c r="B57" s="75"/>
      <c r="C57" s="100"/>
      <c r="D57" s="73"/>
      <c r="E57" s="99"/>
      <c r="F57" s="73"/>
      <c r="G57" s="101"/>
      <c r="H57" s="102"/>
      <c r="I57" s="102"/>
      <c r="J57" s="102"/>
      <c r="K57" s="102"/>
      <c r="L57" s="102"/>
      <c r="M57" s="102"/>
      <c r="N57" s="101"/>
      <c r="O57" s="102"/>
      <c r="P57" s="102"/>
      <c r="Q57" s="102"/>
      <c r="R57" s="102"/>
      <c r="S57" s="102"/>
      <c r="T57" s="102"/>
      <c r="U57" s="103"/>
      <c r="V57" s="102"/>
      <c r="W57" s="102"/>
      <c r="X57" s="102"/>
      <c r="Y57" s="102"/>
      <c r="Z57" s="103"/>
      <c r="AA57" s="102"/>
      <c r="AB57" s="102"/>
      <c r="AC57" s="102"/>
      <c r="AD57" s="102"/>
      <c r="AE57" s="104"/>
    </row>
    <row r="58" spans="1:31" ht="12.75">
      <c r="A58" s="99"/>
      <c r="B58" s="75"/>
      <c r="C58" s="100"/>
      <c r="D58" s="73"/>
      <c r="E58" s="99"/>
      <c r="F58" s="73"/>
      <c r="G58" s="101"/>
      <c r="H58" s="102"/>
      <c r="I58" s="102"/>
      <c r="J58" s="102"/>
      <c r="K58" s="102"/>
      <c r="L58" s="102"/>
      <c r="M58" s="102"/>
      <c r="N58" s="101"/>
      <c r="O58" s="102"/>
      <c r="P58" s="102"/>
      <c r="Q58" s="102"/>
      <c r="R58" s="102"/>
      <c r="S58" s="102"/>
      <c r="T58" s="102"/>
      <c r="U58" s="103"/>
      <c r="V58" s="102"/>
      <c r="W58" s="102"/>
      <c r="X58" s="102"/>
      <c r="Y58" s="102"/>
      <c r="Z58" s="103"/>
      <c r="AA58" s="102"/>
      <c r="AB58" s="102"/>
      <c r="AC58" s="102"/>
      <c r="AD58" s="102"/>
      <c r="AE58" s="104"/>
    </row>
    <row r="59" spans="1:31" ht="12.75">
      <c r="A59" s="99"/>
      <c r="B59" s="75"/>
      <c r="C59" s="100"/>
      <c r="D59" s="73"/>
      <c r="E59" s="99"/>
      <c r="F59" s="73"/>
      <c r="G59" s="101"/>
      <c r="H59" s="102"/>
      <c r="I59" s="102"/>
      <c r="J59" s="102"/>
      <c r="K59" s="102"/>
      <c r="L59" s="102"/>
      <c r="M59" s="102"/>
      <c r="N59" s="101"/>
      <c r="O59" s="102"/>
      <c r="P59" s="102"/>
      <c r="Q59" s="102"/>
      <c r="R59" s="102"/>
      <c r="S59" s="102"/>
      <c r="T59" s="102"/>
      <c r="U59" s="103"/>
      <c r="V59" s="102"/>
      <c r="W59" s="102"/>
      <c r="X59" s="102"/>
      <c r="Y59" s="102"/>
      <c r="Z59" s="103"/>
      <c r="AA59" s="102"/>
      <c r="AB59" s="102"/>
      <c r="AC59" s="102"/>
      <c r="AD59" s="102"/>
      <c r="AE59" s="104"/>
    </row>
    <row r="60" spans="1:31" ht="12.75">
      <c r="A60" s="99"/>
      <c r="B60" s="75"/>
      <c r="C60" s="100"/>
      <c r="D60" s="73"/>
      <c r="E60" s="99"/>
      <c r="F60" s="73"/>
      <c r="G60" s="101"/>
      <c r="H60" s="102"/>
      <c r="I60" s="102"/>
      <c r="J60" s="102"/>
      <c r="K60" s="102"/>
      <c r="L60" s="102"/>
      <c r="M60" s="102"/>
      <c r="N60" s="101"/>
      <c r="O60" s="102"/>
      <c r="P60" s="102"/>
      <c r="Q60" s="102"/>
      <c r="R60" s="102"/>
      <c r="S60" s="102"/>
      <c r="T60" s="102"/>
      <c r="U60" s="103"/>
      <c r="V60" s="102"/>
      <c r="W60" s="102"/>
      <c r="X60" s="102"/>
      <c r="Y60" s="102"/>
      <c r="Z60" s="103"/>
      <c r="AA60" s="102"/>
      <c r="AB60" s="102"/>
      <c r="AC60" s="102"/>
      <c r="AD60" s="102"/>
      <c r="AE60" s="104"/>
    </row>
    <row r="61" spans="1:31" ht="12.75">
      <c r="A61" s="99"/>
      <c r="B61" s="75"/>
      <c r="C61" s="100"/>
      <c r="D61" s="73"/>
      <c r="E61" s="99"/>
      <c r="F61" s="73"/>
      <c r="G61" s="101"/>
      <c r="H61" s="102"/>
      <c r="I61" s="102"/>
      <c r="J61" s="102"/>
      <c r="K61" s="102"/>
      <c r="L61" s="102"/>
      <c r="M61" s="102"/>
      <c r="N61" s="101"/>
      <c r="O61" s="102"/>
      <c r="P61" s="102"/>
      <c r="Q61" s="102"/>
      <c r="R61" s="102"/>
      <c r="S61" s="102"/>
      <c r="T61" s="102"/>
      <c r="U61" s="103"/>
      <c r="V61" s="102"/>
      <c r="W61" s="102"/>
      <c r="X61" s="102"/>
      <c r="Y61" s="102"/>
      <c r="Z61" s="103"/>
      <c r="AA61" s="102"/>
      <c r="AB61" s="102"/>
      <c r="AC61" s="102"/>
      <c r="AD61" s="102"/>
      <c r="AE61" s="104"/>
    </row>
    <row r="62" spans="1:31" ht="12.75">
      <c r="A62" s="99"/>
      <c r="B62" s="75"/>
      <c r="C62" s="100"/>
      <c r="D62" s="73"/>
      <c r="E62" s="99"/>
      <c r="F62" s="73"/>
      <c r="G62" s="101"/>
      <c r="H62" s="102"/>
      <c r="I62" s="102"/>
      <c r="J62" s="102"/>
      <c r="K62" s="102"/>
      <c r="L62" s="102"/>
      <c r="M62" s="102"/>
      <c r="N62" s="101"/>
      <c r="O62" s="102"/>
      <c r="P62" s="102"/>
      <c r="Q62" s="102"/>
      <c r="R62" s="102"/>
      <c r="S62" s="102"/>
      <c r="T62" s="102"/>
      <c r="U62" s="103"/>
      <c r="V62" s="102"/>
      <c r="W62" s="102"/>
      <c r="X62" s="102"/>
      <c r="Y62" s="102"/>
      <c r="Z62" s="103"/>
      <c r="AA62" s="102"/>
      <c r="AB62" s="102"/>
      <c r="AC62" s="102"/>
      <c r="AD62" s="102"/>
      <c r="AE62" s="104"/>
    </row>
    <row r="63" spans="1:31" ht="12.75">
      <c r="A63" s="99"/>
      <c r="B63" s="75"/>
      <c r="C63" s="100"/>
      <c r="D63" s="73"/>
      <c r="E63" s="99"/>
      <c r="F63" s="73"/>
      <c r="G63" s="101"/>
      <c r="H63" s="102"/>
      <c r="I63" s="102"/>
      <c r="J63" s="102"/>
      <c r="K63" s="102"/>
      <c r="L63" s="102"/>
      <c r="M63" s="102"/>
      <c r="N63" s="101"/>
      <c r="O63" s="102"/>
      <c r="P63" s="102"/>
      <c r="Q63" s="102"/>
      <c r="R63" s="102"/>
      <c r="S63" s="102"/>
      <c r="T63" s="102"/>
      <c r="U63" s="103"/>
      <c r="V63" s="102"/>
      <c r="W63" s="102"/>
      <c r="X63" s="102"/>
      <c r="Y63" s="102"/>
      <c r="Z63" s="103"/>
      <c r="AA63" s="102"/>
      <c r="AB63" s="102"/>
      <c r="AC63" s="102"/>
      <c r="AD63" s="102"/>
      <c r="AE63" s="104"/>
    </row>
    <row r="64" spans="1:31" ht="12.75">
      <c r="A64" s="99"/>
      <c r="B64" s="75"/>
      <c r="C64" s="100"/>
      <c r="D64" s="73"/>
      <c r="E64" s="99"/>
      <c r="F64" s="73"/>
      <c r="G64" s="101"/>
      <c r="H64" s="102"/>
      <c r="I64" s="102"/>
      <c r="J64" s="102"/>
      <c r="K64" s="102"/>
      <c r="L64" s="102"/>
      <c r="M64" s="102"/>
      <c r="N64" s="101"/>
      <c r="O64" s="102"/>
      <c r="P64" s="102"/>
      <c r="Q64" s="102"/>
      <c r="R64" s="102"/>
      <c r="S64" s="102"/>
      <c r="T64" s="102"/>
      <c r="U64" s="103"/>
      <c r="V64" s="102"/>
      <c r="W64" s="102"/>
      <c r="X64" s="102"/>
      <c r="Y64" s="102"/>
      <c r="Z64" s="103"/>
      <c r="AA64" s="102"/>
      <c r="AB64" s="102"/>
      <c r="AC64" s="102"/>
      <c r="AD64" s="102"/>
      <c r="AE64" s="104"/>
    </row>
    <row r="65" spans="1:31" ht="12.75">
      <c r="A65" s="99"/>
      <c r="B65" s="75"/>
      <c r="C65" s="100"/>
      <c r="D65" s="73"/>
      <c r="E65" s="99"/>
      <c r="F65" s="73"/>
      <c r="G65" s="101"/>
      <c r="H65" s="102"/>
      <c r="I65" s="102"/>
      <c r="J65" s="102"/>
      <c r="K65" s="102"/>
      <c r="L65" s="102"/>
      <c r="M65" s="102"/>
      <c r="N65" s="101"/>
      <c r="O65" s="102"/>
      <c r="P65" s="102"/>
      <c r="Q65" s="102"/>
      <c r="R65" s="102"/>
      <c r="S65" s="102"/>
      <c r="T65" s="102"/>
      <c r="U65" s="103"/>
      <c r="V65" s="102"/>
      <c r="W65" s="102"/>
      <c r="X65" s="102"/>
      <c r="Y65" s="102"/>
      <c r="Z65" s="103"/>
      <c r="AA65" s="102"/>
      <c r="AB65" s="102"/>
      <c r="AC65" s="102"/>
      <c r="AD65" s="102"/>
      <c r="AE65" s="104"/>
    </row>
    <row r="66" spans="1:31" ht="12.75">
      <c r="A66" s="99"/>
      <c r="B66" s="75"/>
      <c r="C66" s="100"/>
      <c r="D66" s="73"/>
      <c r="E66" s="99"/>
      <c r="F66" s="73"/>
      <c r="G66" s="101"/>
      <c r="H66" s="102"/>
      <c r="I66" s="102"/>
      <c r="J66" s="102"/>
      <c r="K66" s="102"/>
      <c r="L66" s="102"/>
      <c r="M66" s="102"/>
      <c r="N66" s="101"/>
      <c r="O66" s="102"/>
      <c r="P66" s="102"/>
      <c r="Q66" s="102"/>
      <c r="R66" s="102"/>
      <c r="S66" s="102"/>
      <c r="T66" s="102"/>
      <c r="U66" s="103"/>
      <c r="V66" s="102"/>
      <c r="W66" s="102"/>
      <c r="X66" s="102"/>
      <c r="Y66" s="102"/>
      <c r="Z66" s="103"/>
      <c r="AA66" s="102"/>
      <c r="AB66" s="102"/>
      <c r="AC66" s="102"/>
      <c r="AD66" s="102"/>
      <c r="AE66" s="104"/>
    </row>
    <row r="67" spans="1:31" ht="12.75">
      <c r="A67" s="99"/>
      <c r="B67" s="75"/>
      <c r="C67" s="100"/>
      <c r="D67" s="73"/>
      <c r="E67" s="99"/>
      <c r="F67" s="73"/>
      <c r="G67" s="101"/>
      <c r="H67" s="102"/>
      <c r="I67" s="102"/>
      <c r="J67" s="102"/>
      <c r="K67" s="102"/>
      <c r="L67" s="102"/>
      <c r="M67" s="102"/>
      <c r="N67" s="101"/>
      <c r="O67" s="102"/>
      <c r="P67" s="102"/>
      <c r="Q67" s="102"/>
      <c r="R67" s="102"/>
      <c r="S67" s="102"/>
      <c r="T67" s="102"/>
      <c r="U67" s="103"/>
      <c r="V67" s="102"/>
      <c r="W67" s="102"/>
      <c r="X67" s="102"/>
      <c r="Y67" s="102"/>
      <c r="Z67" s="103"/>
      <c r="AA67" s="102"/>
      <c r="AB67" s="102"/>
      <c r="AC67" s="102"/>
      <c r="AD67" s="102"/>
      <c r="AE67" s="104"/>
    </row>
    <row r="68" spans="1:31" ht="12.75">
      <c r="A68" s="99"/>
      <c r="B68" s="75"/>
      <c r="C68" s="100"/>
      <c r="D68" s="73"/>
      <c r="E68" s="99"/>
      <c r="F68" s="73"/>
      <c r="G68" s="101"/>
      <c r="H68" s="102"/>
      <c r="I68" s="102"/>
      <c r="J68" s="102"/>
      <c r="K68" s="102"/>
      <c r="L68" s="102"/>
      <c r="M68" s="102"/>
      <c r="N68" s="101"/>
      <c r="O68" s="102"/>
      <c r="P68" s="102"/>
      <c r="Q68" s="102"/>
      <c r="R68" s="102"/>
      <c r="S68" s="102"/>
      <c r="T68" s="102"/>
      <c r="U68" s="103"/>
      <c r="V68" s="102"/>
      <c r="W68" s="102"/>
      <c r="X68" s="102"/>
      <c r="Y68" s="102"/>
      <c r="Z68" s="103"/>
      <c r="AA68" s="102"/>
      <c r="AB68" s="102"/>
      <c r="AC68" s="102"/>
      <c r="AD68" s="102"/>
      <c r="AE68" s="104"/>
    </row>
    <row r="69" spans="1:31" ht="12.75">
      <c r="A69" s="99"/>
      <c r="B69" s="75"/>
      <c r="C69" s="100"/>
      <c r="D69" s="73"/>
      <c r="E69" s="99"/>
      <c r="F69" s="73"/>
      <c r="G69" s="101"/>
      <c r="H69" s="102"/>
      <c r="I69" s="102"/>
      <c r="J69" s="102"/>
      <c r="K69" s="102"/>
      <c r="L69" s="102"/>
      <c r="M69" s="102"/>
      <c r="N69" s="101"/>
      <c r="O69" s="102"/>
      <c r="P69" s="102"/>
      <c r="Q69" s="102"/>
      <c r="R69" s="102"/>
      <c r="S69" s="102"/>
      <c r="T69" s="102"/>
      <c r="U69" s="103"/>
      <c r="V69" s="102"/>
      <c r="W69" s="102"/>
      <c r="X69" s="102"/>
      <c r="Y69" s="102"/>
      <c r="Z69" s="103"/>
      <c r="AA69" s="102"/>
      <c r="AB69" s="102"/>
      <c r="AC69" s="102"/>
      <c r="AD69" s="102"/>
      <c r="AE69" s="104"/>
    </row>
    <row r="70" spans="1:31" ht="12.75">
      <c r="A70" s="99"/>
      <c r="B70" s="75"/>
      <c r="C70" s="100"/>
      <c r="D70" s="73"/>
      <c r="E70" s="99"/>
      <c r="F70" s="73"/>
      <c r="G70" s="101"/>
      <c r="H70" s="102"/>
      <c r="I70" s="102"/>
      <c r="J70" s="102"/>
      <c r="K70" s="102"/>
      <c r="L70" s="102"/>
      <c r="M70" s="102"/>
      <c r="N70" s="101"/>
      <c r="O70" s="102"/>
      <c r="P70" s="102"/>
      <c r="Q70" s="102"/>
      <c r="R70" s="102"/>
      <c r="S70" s="102"/>
      <c r="T70" s="102"/>
      <c r="U70" s="103"/>
      <c r="V70" s="102"/>
      <c r="W70" s="102"/>
      <c r="X70" s="102"/>
      <c r="Y70" s="102"/>
      <c r="Z70" s="103"/>
      <c r="AA70" s="102"/>
      <c r="AB70" s="102"/>
      <c r="AC70" s="102"/>
      <c r="AD70" s="102"/>
      <c r="AE70" s="104"/>
    </row>
    <row r="71" spans="1:31" ht="12.75">
      <c r="A71" s="99"/>
      <c r="B71" s="75"/>
      <c r="C71" s="100"/>
      <c r="D71" s="73"/>
      <c r="E71" s="99"/>
      <c r="F71" s="73"/>
      <c r="G71" s="101"/>
      <c r="H71" s="102"/>
      <c r="I71" s="102"/>
      <c r="J71" s="102"/>
      <c r="K71" s="102"/>
      <c r="L71" s="102"/>
      <c r="M71" s="102"/>
      <c r="N71" s="101"/>
      <c r="O71" s="102"/>
      <c r="P71" s="102"/>
      <c r="Q71" s="102"/>
      <c r="R71" s="102"/>
      <c r="S71" s="102"/>
      <c r="T71" s="102"/>
      <c r="U71" s="103"/>
      <c r="V71" s="102"/>
      <c r="W71" s="102"/>
      <c r="X71" s="102"/>
      <c r="Y71" s="102"/>
      <c r="Z71" s="103"/>
      <c r="AA71" s="102"/>
      <c r="AB71" s="102"/>
      <c r="AC71" s="102"/>
      <c r="AD71" s="102"/>
      <c r="AE71" s="104"/>
    </row>
    <row r="72" spans="1:31" ht="12.75">
      <c r="A72" s="99"/>
      <c r="B72" s="75"/>
      <c r="C72" s="100"/>
      <c r="D72" s="73"/>
      <c r="E72" s="99"/>
      <c r="F72" s="73"/>
      <c r="G72" s="101"/>
      <c r="H72" s="102"/>
      <c r="I72" s="102"/>
      <c r="J72" s="102"/>
      <c r="K72" s="102"/>
      <c r="L72" s="102"/>
      <c r="M72" s="102"/>
      <c r="N72" s="101"/>
      <c r="O72" s="102"/>
      <c r="P72" s="102"/>
      <c r="Q72" s="102"/>
      <c r="R72" s="102"/>
      <c r="S72" s="102"/>
      <c r="T72" s="102"/>
      <c r="U72" s="103"/>
      <c r="V72" s="102"/>
      <c r="W72" s="102"/>
      <c r="X72" s="102"/>
      <c r="Y72" s="102"/>
      <c r="Z72" s="103"/>
      <c r="AA72" s="102"/>
      <c r="AB72" s="102"/>
      <c r="AC72" s="102"/>
      <c r="AD72" s="102"/>
      <c r="AE72" s="104"/>
    </row>
    <row r="73" spans="1:31" ht="12.75">
      <c r="A73" s="99"/>
      <c r="B73" s="75"/>
      <c r="C73" s="100"/>
      <c r="D73" s="73"/>
      <c r="E73" s="99"/>
      <c r="F73" s="73"/>
      <c r="G73" s="101"/>
      <c r="H73" s="102"/>
      <c r="I73" s="102"/>
      <c r="J73" s="102"/>
      <c r="K73" s="102"/>
      <c r="L73" s="102"/>
      <c r="M73" s="102"/>
      <c r="N73" s="101"/>
      <c r="O73" s="102"/>
      <c r="P73" s="102"/>
      <c r="Q73" s="102"/>
      <c r="R73" s="102"/>
      <c r="S73" s="102"/>
      <c r="T73" s="102"/>
      <c r="U73" s="103"/>
      <c r="V73" s="102"/>
      <c r="W73" s="102"/>
      <c r="X73" s="102"/>
      <c r="Y73" s="102"/>
      <c r="Z73" s="103"/>
      <c r="AA73" s="102"/>
      <c r="AB73" s="102"/>
      <c r="AC73" s="102"/>
      <c r="AD73" s="102"/>
      <c r="AE73" s="104"/>
    </row>
    <row r="74" spans="1:31" ht="12.75">
      <c r="A74" s="99"/>
      <c r="B74" s="75"/>
      <c r="C74" s="100"/>
      <c r="D74" s="73"/>
      <c r="E74" s="99"/>
      <c r="F74" s="73"/>
      <c r="G74" s="101"/>
      <c r="H74" s="102"/>
      <c r="I74" s="102"/>
      <c r="J74" s="102"/>
      <c r="K74" s="102"/>
      <c r="L74" s="102"/>
      <c r="M74" s="102"/>
      <c r="N74" s="101"/>
      <c r="O74" s="102"/>
      <c r="P74" s="102"/>
      <c r="Q74" s="102"/>
      <c r="R74" s="102"/>
      <c r="S74" s="102"/>
      <c r="T74" s="102"/>
      <c r="U74" s="103"/>
      <c r="V74" s="102"/>
      <c r="W74" s="102"/>
      <c r="X74" s="102"/>
      <c r="Y74" s="102"/>
      <c r="Z74" s="103"/>
      <c r="AA74" s="102"/>
      <c r="AB74" s="102"/>
      <c r="AC74" s="102"/>
      <c r="AD74" s="102"/>
      <c r="AE74" s="104"/>
    </row>
    <row r="75" spans="1:31" ht="12.75">
      <c r="A75" s="99"/>
      <c r="B75" s="75"/>
      <c r="C75" s="100"/>
      <c r="D75" s="73"/>
      <c r="E75" s="99"/>
      <c r="F75" s="73"/>
      <c r="G75" s="101"/>
      <c r="H75" s="102"/>
      <c r="I75" s="102"/>
      <c r="J75" s="102"/>
      <c r="K75" s="102"/>
      <c r="L75" s="102"/>
      <c r="M75" s="102"/>
      <c r="N75" s="101"/>
      <c r="O75" s="102"/>
      <c r="P75" s="102"/>
      <c r="Q75" s="102"/>
      <c r="R75" s="102"/>
      <c r="S75" s="102"/>
      <c r="T75" s="102"/>
      <c r="U75" s="103"/>
      <c r="V75" s="102"/>
      <c r="W75" s="102"/>
      <c r="X75" s="102"/>
      <c r="Y75" s="102"/>
      <c r="Z75" s="103"/>
      <c r="AA75" s="102"/>
      <c r="AB75" s="102"/>
      <c r="AC75" s="102"/>
      <c r="AD75" s="102"/>
      <c r="AE75" s="104"/>
    </row>
    <row r="76" spans="1:31" ht="12.75">
      <c r="A76" s="99"/>
      <c r="B76" s="75"/>
      <c r="C76" s="100"/>
      <c r="D76" s="73"/>
      <c r="E76" s="99"/>
      <c r="F76" s="73"/>
      <c r="G76" s="101"/>
      <c r="H76" s="102"/>
      <c r="I76" s="102"/>
      <c r="J76" s="102"/>
      <c r="K76" s="102"/>
      <c r="L76" s="102"/>
      <c r="M76" s="102"/>
      <c r="N76" s="101"/>
      <c r="O76" s="102"/>
      <c r="P76" s="102"/>
      <c r="Q76" s="102"/>
      <c r="R76" s="102"/>
      <c r="S76" s="102"/>
      <c r="T76" s="102"/>
      <c r="U76" s="103"/>
      <c r="V76" s="102"/>
      <c r="W76" s="102"/>
      <c r="X76" s="102"/>
      <c r="Y76" s="102"/>
      <c r="Z76" s="103"/>
      <c r="AA76" s="102"/>
      <c r="AB76" s="102"/>
      <c r="AC76" s="102"/>
      <c r="AD76" s="102"/>
      <c r="AE76" s="104"/>
    </row>
    <row r="77" spans="1:31" ht="12.75">
      <c r="A77" s="99"/>
      <c r="B77" s="75"/>
      <c r="C77" s="100"/>
      <c r="D77" s="73"/>
      <c r="E77" s="99"/>
      <c r="F77" s="73"/>
      <c r="G77" s="101"/>
      <c r="H77" s="102"/>
      <c r="I77" s="102"/>
      <c r="J77" s="102"/>
      <c r="K77" s="102"/>
      <c r="L77" s="102"/>
      <c r="M77" s="102"/>
      <c r="N77" s="101"/>
      <c r="O77" s="102"/>
      <c r="P77" s="102"/>
      <c r="Q77" s="102"/>
      <c r="R77" s="102"/>
      <c r="S77" s="102"/>
      <c r="T77" s="102"/>
      <c r="U77" s="103"/>
      <c r="V77" s="102"/>
      <c r="W77" s="102"/>
      <c r="X77" s="102"/>
      <c r="Y77" s="102"/>
      <c r="Z77" s="103"/>
      <c r="AA77" s="102"/>
      <c r="AB77" s="102"/>
      <c r="AC77" s="102"/>
      <c r="AD77" s="102"/>
      <c r="AE77" s="104"/>
    </row>
    <row r="78" spans="1:31" ht="12.75">
      <c r="A78" s="99"/>
      <c r="B78" s="75"/>
      <c r="C78" s="100"/>
      <c r="D78" s="73"/>
      <c r="E78" s="99"/>
      <c r="F78" s="73"/>
      <c r="G78" s="101"/>
      <c r="H78" s="102"/>
      <c r="I78" s="102"/>
      <c r="J78" s="102"/>
      <c r="K78" s="102"/>
      <c r="L78" s="102"/>
      <c r="M78" s="102"/>
      <c r="N78" s="101"/>
      <c r="O78" s="102"/>
      <c r="P78" s="102"/>
      <c r="Q78" s="102"/>
      <c r="R78" s="102"/>
      <c r="S78" s="102"/>
      <c r="T78" s="102"/>
      <c r="U78" s="103"/>
      <c r="V78" s="102"/>
      <c r="W78" s="102"/>
      <c r="X78" s="102"/>
      <c r="Y78" s="102"/>
      <c r="Z78" s="103"/>
      <c r="AA78" s="102"/>
      <c r="AB78" s="102"/>
      <c r="AC78" s="102"/>
      <c r="AD78" s="102"/>
      <c r="AE78" s="104"/>
    </row>
    <row r="79" spans="1:31" ht="12.75">
      <c r="A79" s="99"/>
      <c r="B79" s="75"/>
      <c r="C79" s="100"/>
      <c r="D79" s="73"/>
      <c r="E79" s="99"/>
      <c r="F79" s="73"/>
      <c r="G79" s="101"/>
      <c r="H79" s="102"/>
      <c r="I79" s="102"/>
      <c r="J79" s="102"/>
      <c r="K79" s="102"/>
      <c r="L79" s="102"/>
      <c r="M79" s="102"/>
      <c r="N79" s="101"/>
      <c r="O79" s="102"/>
      <c r="P79" s="102"/>
      <c r="Q79" s="102"/>
      <c r="R79" s="102"/>
      <c r="S79" s="102"/>
      <c r="T79" s="102"/>
      <c r="U79" s="103"/>
      <c r="V79" s="102"/>
      <c r="W79" s="102"/>
      <c r="X79" s="102"/>
      <c r="Y79" s="102"/>
      <c r="Z79" s="103"/>
      <c r="AA79" s="102"/>
      <c r="AB79" s="102"/>
      <c r="AC79" s="102"/>
      <c r="AD79" s="102"/>
      <c r="AE79" s="104"/>
    </row>
    <row r="80" spans="1:31" ht="12.75">
      <c r="A80" s="99"/>
      <c r="B80" s="75"/>
      <c r="C80" s="100"/>
      <c r="D80" s="73"/>
      <c r="E80" s="99"/>
      <c r="F80" s="73"/>
      <c r="G80" s="101"/>
      <c r="H80" s="102"/>
      <c r="I80" s="102"/>
      <c r="J80" s="102"/>
      <c r="K80" s="102"/>
      <c r="L80" s="102"/>
      <c r="M80" s="102"/>
      <c r="N80" s="101"/>
      <c r="O80" s="102"/>
      <c r="P80" s="102"/>
      <c r="Q80" s="102"/>
      <c r="R80" s="102"/>
      <c r="S80" s="102"/>
      <c r="T80" s="102"/>
      <c r="U80" s="103"/>
      <c r="V80" s="102"/>
      <c r="W80" s="102"/>
      <c r="X80" s="102"/>
      <c r="Y80" s="102"/>
      <c r="Z80" s="103"/>
      <c r="AA80" s="102"/>
      <c r="AB80" s="102"/>
      <c r="AC80" s="102"/>
      <c r="AD80" s="102"/>
      <c r="AE80" s="104"/>
    </row>
    <row r="81" spans="1:31" ht="12.75">
      <c r="A81" s="99"/>
      <c r="B81" s="75"/>
      <c r="C81" s="100"/>
      <c r="D81" s="73"/>
      <c r="E81" s="99"/>
      <c r="F81" s="73"/>
      <c r="G81" s="101"/>
      <c r="H81" s="102"/>
      <c r="I81" s="102"/>
      <c r="J81" s="102"/>
      <c r="K81" s="102"/>
      <c r="L81" s="102"/>
      <c r="M81" s="102"/>
      <c r="N81" s="101"/>
      <c r="O81" s="102"/>
      <c r="P81" s="102"/>
      <c r="Q81" s="102"/>
      <c r="R81" s="102"/>
      <c r="S81" s="102"/>
      <c r="T81" s="102"/>
      <c r="U81" s="103"/>
      <c r="V81" s="102"/>
      <c r="W81" s="102"/>
      <c r="X81" s="102"/>
      <c r="Y81" s="102"/>
      <c r="Z81" s="103"/>
      <c r="AA81" s="102"/>
      <c r="AB81" s="102"/>
      <c r="AC81" s="102"/>
      <c r="AD81" s="102"/>
      <c r="AE81" s="104"/>
    </row>
    <row r="82" spans="1:31" ht="12.75">
      <c r="A82" s="99"/>
      <c r="B82" s="75"/>
      <c r="C82" s="100"/>
      <c r="D82" s="73"/>
      <c r="E82" s="99"/>
      <c r="F82" s="73"/>
      <c r="G82" s="101"/>
      <c r="H82" s="102"/>
      <c r="I82" s="102"/>
      <c r="J82" s="102"/>
      <c r="K82" s="102"/>
      <c r="L82" s="102"/>
      <c r="M82" s="102"/>
      <c r="N82" s="101"/>
      <c r="O82" s="102"/>
      <c r="P82" s="102"/>
      <c r="Q82" s="102"/>
      <c r="R82" s="102"/>
      <c r="S82" s="102"/>
      <c r="T82" s="102"/>
      <c r="U82" s="103"/>
      <c r="V82" s="102"/>
      <c r="W82" s="102"/>
      <c r="X82" s="102"/>
      <c r="Y82" s="102"/>
      <c r="Z82" s="103"/>
      <c r="AA82" s="102"/>
      <c r="AB82" s="102"/>
      <c r="AC82" s="102"/>
      <c r="AD82" s="102"/>
      <c r="AE82" s="104"/>
    </row>
    <row r="83" spans="1:31" ht="12.75">
      <c r="A83" s="99"/>
      <c r="B83" s="75"/>
      <c r="C83" s="100"/>
      <c r="D83" s="73"/>
      <c r="E83" s="99"/>
      <c r="F83" s="73"/>
      <c r="G83" s="101"/>
      <c r="H83" s="102"/>
      <c r="I83" s="102"/>
      <c r="J83" s="102"/>
      <c r="K83" s="102"/>
      <c r="L83" s="102"/>
      <c r="M83" s="102"/>
      <c r="N83" s="101"/>
      <c r="O83" s="102"/>
      <c r="P83" s="102"/>
      <c r="Q83" s="102"/>
      <c r="R83" s="102"/>
      <c r="S83" s="102"/>
      <c r="T83" s="102"/>
      <c r="U83" s="103"/>
      <c r="V83" s="102"/>
      <c r="W83" s="102"/>
      <c r="X83" s="102"/>
      <c r="Y83" s="102"/>
      <c r="Z83" s="103"/>
      <c r="AA83" s="102"/>
      <c r="AB83" s="102"/>
      <c r="AC83" s="102"/>
      <c r="AD83" s="102"/>
      <c r="AE83" s="104"/>
    </row>
    <row r="84" spans="1:31" ht="12.75">
      <c r="A84" s="99"/>
      <c r="B84" s="75"/>
      <c r="C84" s="100"/>
      <c r="D84" s="73"/>
      <c r="E84" s="99"/>
      <c r="F84" s="73"/>
      <c r="G84" s="101"/>
      <c r="H84" s="102"/>
      <c r="I84" s="102"/>
      <c r="J84" s="102"/>
      <c r="K84" s="102"/>
      <c r="L84" s="102"/>
      <c r="M84" s="102"/>
      <c r="N84" s="101"/>
      <c r="O84" s="102"/>
      <c r="P84" s="102"/>
      <c r="Q84" s="102"/>
      <c r="R84" s="102"/>
      <c r="S84" s="102"/>
      <c r="T84" s="102"/>
      <c r="U84" s="103"/>
      <c r="V84" s="102"/>
      <c r="W84" s="102"/>
      <c r="X84" s="102"/>
      <c r="Y84" s="102"/>
      <c r="Z84" s="103"/>
      <c r="AA84" s="102"/>
      <c r="AB84" s="102"/>
      <c r="AC84" s="102"/>
      <c r="AD84" s="102"/>
      <c r="AE84" s="104"/>
    </row>
    <row r="85" spans="1:31" ht="12.75">
      <c r="A85" s="99"/>
      <c r="B85" s="75"/>
      <c r="C85" s="100"/>
      <c r="D85" s="73"/>
      <c r="E85" s="99"/>
      <c r="F85" s="73"/>
      <c r="G85" s="101"/>
      <c r="H85" s="102"/>
      <c r="I85" s="102"/>
      <c r="J85" s="102"/>
      <c r="K85" s="102"/>
      <c r="L85" s="102"/>
      <c r="M85" s="102"/>
      <c r="N85" s="101"/>
      <c r="O85" s="102"/>
      <c r="P85" s="102"/>
      <c r="Q85" s="102"/>
      <c r="R85" s="102"/>
      <c r="S85" s="102"/>
      <c r="T85" s="102"/>
      <c r="U85" s="103"/>
      <c r="V85" s="102"/>
      <c r="W85" s="102"/>
      <c r="X85" s="102"/>
      <c r="Y85" s="102"/>
      <c r="Z85" s="103"/>
      <c r="AA85" s="102"/>
      <c r="AB85" s="102"/>
      <c r="AC85" s="102"/>
      <c r="AD85" s="102"/>
      <c r="AE85" s="104"/>
    </row>
    <row r="86" spans="1:31" ht="12.75">
      <c r="A86" s="99"/>
      <c r="B86" s="75"/>
      <c r="C86" s="100"/>
      <c r="D86" s="73"/>
      <c r="E86" s="99"/>
      <c r="F86" s="73"/>
      <c r="G86" s="101"/>
      <c r="H86" s="102"/>
      <c r="I86" s="102"/>
      <c r="J86" s="102"/>
      <c r="K86" s="102"/>
      <c r="L86" s="102"/>
      <c r="M86" s="102"/>
      <c r="N86" s="101"/>
      <c r="O86" s="102"/>
      <c r="P86" s="102"/>
      <c r="Q86" s="102"/>
      <c r="R86" s="102"/>
      <c r="S86" s="102"/>
      <c r="T86" s="102"/>
      <c r="U86" s="103"/>
      <c r="V86" s="102"/>
      <c r="W86" s="102"/>
      <c r="X86" s="102"/>
      <c r="Y86" s="102"/>
      <c r="Z86" s="103"/>
      <c r="AA86" s="102"/>
      <c r="AB86" s="102"/>
      <c r="AC86" s="102"/>
      <c r="AD86" s="102"/>
      <c r="AE86" s="104"/>
    </row>
    <row r="87" spans="1:31" ht="12.75">
      <c r="A87" s="99"/>
      <c r="B87" s="75"/>
      <c r="C87" s="100"/>
      <c r="D87" s="73"/>
      <c r="E87" s="99"/>
      <c r="F87" s="73"/>
      <c r="G87" s="101"/>
      <c r="H87" s="102"/>
      <c r="I87" s="102"/>
      <c r="J87" s="102"/>
      <c r="K87" s="102"/>
      <c r="L87" s="102"/>
      <c r="M87" s="102"/>
      <c r="N87" s="101"/>
      <c r="O87" s="102"/>
      <c r="P87" s="102"/>
      <c r="Q87" s="102"/>
      <c r="R87" s="102"/>
      <c r="S87" s="102"/>
      <c r="T87" s="102"/>
      <c r="U87" s="103"/>
      <c r="V87" s="102"/>
      <c r="W87" s="102"/>
      <c r="X87" s="102"/>
      <c r="Y87" s="102"/>
      <c r="Z87" s="103"/>
      <c r="AA87" s="102"/>
      <c r="AB87" s="102"/>
      <c r="AC87" s="102"/>
      <c r="AD87" s="102"/>
      <c r="AE87" s="104"/>
    </row>
    <row r="88" spans="1:31" ht="12.75">
      <c r="A88" s="99"/>
      <c r="B88" s="75"/>
      <c r="C88" s="100"/>
      <c r="D88" s="73"/>
      <c r="E88" s="99"/>
      <c r="F88" s="73"/>
      <c r="G88" s="101"/>
      <c r="H88" s="102"/>
      <c r="I88" s="102"/>
      <c r="J88" s="102"/>
      <c r="K88" s="102"/>
      <c r="L88" s="102"/>
      <c r="M88" s="102"/>
      <c r="N88" s="101"/>
      <c r="O88" s="102"/>
      <c r="P88" s="102"/>
      <c r="Q88" s="102"/>
      <c r="R88" s="102"/>
      <c r="S88" s="102"/>
      <c r="T88" s="102"/>
      <c r="U88" s="103"/>
      <c r="V88" s="102"/>
      <c r="W88" s="102"/>
      <c r="X88" s="102"/>
      <c r="Y88" s="102"/>
      <c r="Z88" s="103"/>
      <c r="AA88" s="102"/>
      <c r="AB88" s="102"/>
      <c r="AC88" s="102"/>
      <c r="AD88" s="102"/>
      <c r="AE88" s="104"/>
    </row>
    <row r="89" spans="1:31" ht="12.75">
      <c r="A89" s="99"/>
      <c r="B89" s="75"/>
      <c r="C89" s="100"/>
      <c r="D89" s="73"/>
      <c r="E89" s="99"/>
      <c r="F89" s="73"/>
      <c r="G89" s="101"/>
      <c r="H89" s="102"/>
      <c r="I89" s="102"/>
      <c r="J89" s="102"/>
      <c r="K89" s="102"/>
      <c r="L89" s="102"/>
      <c r="M89" s="102"/>
      <c r="N89" s="101"/>
      <c r="O89" s="102"/>
      <c r="P89" s="102"/>
      <c r="Q89" s="102"/>
      <c r="R89" s="102"/>
      <c r="S89" s="102"/>
      <c r="T89" s="102"/>
      <c r="U89" s="103"/>
      <c r="V89" s="102"/>
      <c r="W89" s="102"/>
      <c r="X89" s="102"/>
      <c r="Y89" s="102"/>
      <c r="Z89" s="103"/>
      <c r="AA89" s="102"/>
      <c r="AB89" s="102"/>
      <c r="AC89" s="102"/>
      <c r="AD89" s="102"/>
      <c r="AE89" s="104"/>
    </row>
    <row r="90" spans="1:31" ht="12.75">
      <c r="A90" s="99"/>
      <c r="B90" s="75"/>
      <c r="C90" s="100"/>
      <c r="D90" s="73"/>
      <c r="E90" s="99"/>
      <c r="F90" s="73"/>
      <c r="G90" s="101"/>
      <c r="H90" s="102"/>
      <c r="I90" s="102"/>
      <c r="J90" s="102"/>
      <c r="K90" s="102"/>
      <c r="L90" s="102"/>
      <c r="M90" s="102"/>
      <c r="N90" s="101"/>
      <c r="O90" s="102"/>
      <c r="P90" s="102"/>
      <c r="Q90" s="102"/>
      <c r="R90" s="102"/>
      <c r="S90" s="102"/>
      <c r="T90" s="102"/>
      <c r="U90" s="103"/>
      <c r="V90" s="102"/>
      <c r="W90" s="102"/>
      <c r="X90" s="102"/>
      <c r="Y90" s="102"/>
      <c r="Z90" s="103"/>
      <c r="AA90" s="102"/>
      <c r="AB90" s="102"/>
      <c r="AC90" s="102"/>
      <c r="AD90" s="102"/>
      <c r="AE90" s="104"/>
    </row>
    <row r="91" spans="1:31" ht="12.75">
      <c r="A91" s="99"/>
      <c r="B91" s="75"/>
      <c r="C91" s="100"/>
      <c r="D91" s="73"/>
      <c r="E91" s="99"/>
      <c r="F91" s="73"/>
      <c r="G91" s="101"/>
      <c r="H91" s="102"/>
      <c r="I91" s="102"/>
      <c r="J91" s="102"/>
      <c r="K91" s="102"/>
      <c r="L91" s="102"/>
      <c r="M91" s="102"/>
      <c r="N91" s="101"/>
      <c r="O91" s="102"/>
      <c r="P91" s="102"/>
      <c r="Q91" s="102"/>
      <c r="R91" s="102"/>
      <c r="S91" s="102"/>
      <c r="T91" s="102"/>
      <c r="U91" s="103"/>
      <c r="V91" s="102"/>
      <c r="W91" s="102"/>
      <c r="X91" s="102"/>
      <c r="Y91" s="102"/>
      <c r="Z91" s="103"/>
      <c r="AA91" s="102"/>
      <c r="AB91" s="102"/>
      <c r="AC91" s="102"/>
      <c r="AD91" s="102"/>
      <c r="AE91" s="104"/>
    </row>
    <row r="92" spans="1:31" ht="12.75">
      <c r="A92" s="81"/>
      <c r="B92" s="81"/>
      <c r="C92" s="81"/>
      <c r="D92" s="81"/>
      <c r="E92" s="81"/>
      <c r="F92" s="81"/>
      <c r="G92" s="105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</row>
    <row r="93" spans="1:30" ht="12.75">
      <c r="A93" s="73"/>
      <c r="B93" s="73"/>
      <c r="C93" s="73"/>
      <c r="D93" s="73"/>
      <c r="E93" s="73"/>
      <c r="F93" s="73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</row>
    <row r="94" spans="1:31" ht="12.75">
      <c r="A94" s="73"/>
      <c r="B94" s="73"/>
      <c r="C94" s="73"/>
      <c r="D94" s="73"/>
      <c r="E94" s="73"/>
      <c r="F94" s="73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81"/>
      <c r="AB94" s="81"/>
      <c r="AC94" s="81"/>
      <c r="AD94" s="81"/>
      <c r="AE94" s="106"/>
    </row>
    <row r="95" spans="1:31" ht="12.75">
      <c r="A95" s="73"/>
      <c r="B95" s="73"/>
      <c r="C95" s="73"/>
      <c r="D95" s="73"/>
      <c r="E95" s="73"/>
      <c r="F95" s="73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107"/>
    </row>
    <row r="96" spans="1:31" ht="12.75">
      <c r="A96" s="73"/>
      <c r="B96" s="73"/>
      <c r="C96" s="73"/>
      <c r="D96" s="73"/>
      <c r="E96" s="73"/>
      <c r="F96" s="73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83"/>
    </row>
    <row r="97" spans="1:30" ht="12.75">
      <c r="A97" s="73"/>
      <c r="B97" s="73"/>
      <c r="C97" s="73"/>
      <c r="D97" s="73"/>
      <c r="E97" s="73"/>
      <c r="F97" s="73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108"/>
      <c r="AB97" s="73"/>
      <c r="AC97" s="73"/>
      <c r="AD97" s="73"/>
    </row>
    <row r="98" spans="1:31" ht="12.7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98"/>
      <c r="Q98" s="98"/>
      <c r="R98" s="98"/>
      <c r="S98" s="98"/>
      <c r="T98" s="98"/>
      <c r="U98" s="73"/>
      <c r="V98" s="73"/>
      <c r="W98" s="98"/>
      <c r="X98" s="98"/>
      <c r="Y98" s="98"/>
      <c r="Z98" s="98"/>
      <c r="AA98" s="98"/>
      <c r="AB98" s="98"/>
      <c r="AC98" s="98"/>
      <c r="AD98" s="98"/>
      <c r="AE98" s="98"/>
    </row>
    <row r="99" spans="1:31" ht="12.75">
      <c r="A99" s="73"/>
      <c r="B99" s="73"/>
      <c r="C99" s="73"/>
      <c r="D99" s="73"/>
      <c r="E99" s="73"/>
      <c r="F99" s="73"/>
      <c r="G99" s="76"/>
      <c r="H99" s="73"/>
      <c r="I99" s="73"/>
      <c r="J99" s="81" t="s">
        <v>7</v>
      </c>
      <c r="K99" s="81"/>
      <c r="L99" s="79"/>
      <c r="M99" s="91"/>
      <c r="N99" s="73"/>
      <c r="O99" s="73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</row>
    <row r="100" spans="1:31" ht="12.75">
      <c r="A100" s="73"/>
      <c r="B100" s="73"/>
      <c r="C100" s="73"/>
      <c r="D100" s="73"/>
      <c r="E100" s="73"/>
      <c r="F100" s="73"/>
      <c r="G100" s="81" t="s">
        <v>91</v>
      </c>
      <c r="H100" s="93"/>
      <c r="I100" s="94"/>
      <c r="J100" s="81" t="s">
        <v>10</v>
      </c>
      <c r="K100" s="81"/>
      <c r="L100" s="95"/>
      <c r="M100" s="88"/>
      <c r="N100" s="73"/>
      <c r="O100" s="73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</row>
    <row r="101" spans="1:31" ht="105">
      <c r="A101" s="81"/>
      <c r="B101" s="81"/>
      <c r="C101" s="81"/>
      <c r="D101" s="81"/>
      <c r="E101" s="81"/>
      <c r="F101" s="81"/>
      <c r="G101" s="76" t="s">
        <v>11</v>
      </c>
      <c r="H101" s="96" t="s">
        <v>12</v>
      </c>
      <c r="I101" s="96" t="s">
        <v>13</v>
      </c>
      <c r="J101" s="96" t="s">
        <v>14</v>
      </c>
      <c r="K101" s="96" t="s">
        <v>15</v>
      </c>
      <c r="L101" s="96" t="s">
        <v>16</v>
      </c>
      <c r="M101" s="96" t="s">
        <v>17</v>
      </c>
      <c r="N101" s="81" t="s">
        <v>18</v>
      </c>
      <c r="O101" s="81" t="s">
        <v>19</v>
      </c>
      <c r="P101" s="97" t="s">
        <v>20</v>
      </c>
      <c r="Q101" s="97" t="s">
        <v>21</v>
      </c>
      <c r="R101" s="97" t="s">
        <v>22</v>
      </c>
      <c r="S101" s="97" t="s">
        <v>23</v>
      </c>
      <c r="T101" s="97" t="s">
        <v>24</v>
      </c>
      <c r="U101" s="97" t="s">
        <v>20</v>
      </c>
      <c r="V101" s="97" t="s">
        <v>21</v>
      </c>
      <c r="W101" s="97" t="s">
        <v>22</v>
      </c>
      <c r="X101" s="97" t="s">
        <v>23</v>
      </c>
      <c r="Y101" s="97" t="s">
        <v>24</v>
      </c>
      <c r="Z101" s="97" t="s">
        <v>20</v>
      </c>
      <c r="AA101" s="97" t="s">
        <v>21</v>
      </c>
      <c r="AB101" s="97" t="s">
        <v>22</v>
      </c>
      <c r="AC101" s="97" t="s">
        <v>23</v>
      </c>
      <c r="AD101" s="97" t="s">
        <v>24</v>
      </c>
      <c r="AE101" s="98"/>
    </row>
    <row r="102" spans="1:31" ht="12.75">
      <c r="A102" s="99"/>
      <c r="B102" s="75"/>
      <c r="C102" s="100"/>
      <c r="D102" s="73"/>
      <c r="E102" s="99"/>
      <c r="F102" s="73"/>
      <c r="G102" s="101"/>
      <c r="H102" s="102"/>
      <c r="I102" s="102"/>
      <c r="J102" s="102"/>
      <c r="K102" s="102"/>
      <c r="L102" s="102"/>
      <c r="M102" s="102"/>
      <c r="N102" s="101"/>
      <c r="O102" s="102"/>
      <c r="P102" s="102"/>
      <c r="Q102" s="102"/>
      <c r="R102" s="102"/>
      <c r="S102" s="102"/>
      <c r="T102" s="102"/>
      <c r="U102" s="103"/>
      <c r="V102" s="102"/>
      <c r="W102" s="102"/>
      <c r="X102" s="102"/>
      <c r="Y102" s="102"/>
      <c r="Z102" s="103"/>
      <c r="AA102" s="102"/>
      <c r="AB102" s="102"/>
      <c r="AC102" s="102"/>
      <c r="AD102" s="102"/>
      <c r="AE102" s="104"/>
    </row>
    <row r="103" spans="1:31" ht="12.75">
      <c r="A103" s="99"/>
      <c r="B103" s="75"/>
      <c r="C103" s="100"/>
      <c r="D103" s="73"/>
      <c r="E103" s="99"/>
      <c r="F103" s="73"/>
      <c r="G103" s="101"/>
      <c r="H103" s="102"/>
      <c r="I103" s="102"/>
      <c r="J103" s="102"/>
      <c r="K103" s="102"/>
      <c r="L103" s="102"/>
      <c r="M103" s="102"/>
      <c r="N103" s="101"/>
      <c r="O103" s="102"/>
      <c r="P103" s="102"/>
      <c r="Q103" s="102"/>
      <c r="R103" s="102"/>
      <c r="S103" s="102"/>
      <c r="T103" s="102"/>
      <c r="U103" s="103"/>
      <c r="V103" s="102"/>
      <c r="W103" s="102"/>
      <c r="X103" s="102"/>
      <c r="Y103" s="102"/>
      <c r="Z103" s="103"/>
      <c r="AA103" s="102"/>
      <c r="AB103" s="102"/>
      <c r="AC103" s="102"/>
      <c r="AD103" s="102"/>
      <c r="AE103" s="104"/>
    </row>
    <row r="104" spans="1:31" ht="12.75">
      <c r="A104" s="99"/>
      <c r="B104" s="75"/>
      <c r="C104" s="100"/>
      <c r="D104" s="73"/>
      <c r="E104" s="99"/>
      <c r="F104" s="73"/>
      <c r="G104" s="101"/>
      <c r="H104" s="102"/>
      <c r="I104" s="102"/>
      <c r="J104" s="102"/>
      <c r="K104" s="102"/>
      <c r="L104" s="102"/>
      <c r="M104" s="102"/>
      <c r="N104" s="101"/>
      <c r="O104" s="102"/>
      <c r="P104" s="102"/>
      <c r="Q104" s="102"/>
      <c r="R104" s="102"/>
      <c r="S104" s="102"/>
      <c r="T104" s="102"/>
      <c r="U104" s="103"/>
      <c r="V104" s="102"/>
      <c r="W104" s="102"/>
      <c r="X104" s="102"/>
      <c r="Y104" s="102"/>
      <c r="Z104" s="103"/>
      <c r="AA104" s="102"/>
      <c r="AB104" s="102"/>
      <c r="AC104" s="102"/>
      <c r="AD104" s="102"/>
      <c r="AE104" s="104"/>
    </row>
    <row r="105" spans="1:31" ht="12.75">
      <c r="A105" s="99"/>
      <c r="B105" s="75"/>
      <c r="C105" s="100"/>
      <c r="D105" s="73"/>
      <c r="E105" s="99"/>
      <c r="F105" s="73"/>
      <c r="G105" s="101"/>
      <c r="H105" s="102"/>
      <c r="I105" s="102"/>
      <c r="J105" s="102"/>
      <c r="K105" s="102"/>
      <c r="L105" s="102"/>
      <c r="M105" s="102"/>
      <c r="N105" s="101"/>
      <c r="O105" s="102"/>
      <c r="P105" s="102"/>
      <c r="Q105" s="102"/>
      <c r="R105" s="102"/>
      <c r="S105" s="102"/>
      <c r="T105" s="102"/>
      <c r="U105" s="103"/>
      <c r="V105" s="102"/>
      <c r="W105" s="102"/>
      <c r="X105" s="102"/>
      <c r="Y105" s="102"/>
      <c r="Z105" s="103"/>
      <c r="AA105" s="102"/>
      <c r="AB105" s="102"/>
      <c r="AC105" s="102"/>
      <c r="AD105" s="102"/>
      <c r="AE105" s="104"/>
    </row>
    <row r="106" spans="1:31" ht="12.75">
      <c r="A106" s="99"/>
      <c r="B106" s="75"/>
      <c r="C106" s="100"/>
      <c r="D106" s="73"/>
      <c r="E106" s="99"/>
      <c r="F106" s="73"/>
      <c r="G106" s="101"/>
      <c r="H106" s="102"/>
      <c r="I106" s="102"/>
      <c r="J106" s="102"/>
      <c r="K106" s="102"/>
      <c r="L106" s="102"/>
      <c r="M106" s="102"/>
      <c r="N106" s="101"/>
      <c r="O106" s="102"/>
      <c r="P106" s="102"/>
      <c r="Q106" s="102"/>
      <c r="R106" s="102"/>
      <c r="S106" s="102"/>
      <c r="T106" s="102"/>
      <c r="U106" s="103"/>
      <c r="V106" s="102"/>
      <c r="W106" s="102"/>
      <c r="X106" s="102"/>
      <c r="Y106" s="102"/>
      <c r="Z106" s="103"/>
      <c r="AA106" s="102"/>
      <c r="AB106" s="102"/>
      <c r="AC106" s="102"/>
      <c r="AD106" s="102"/>
      <c r="AE106" s="104"/>
    </row>
    <row r="107" spans="1:31" ht="12.75">
      <c r="A107" s="99"/>
      <c r="B107" s="75"/>
      <c r="C107" s="100"/>
      <c r="D107" s="73"/>
      <c r="E107" s="99"/>
      <c r="F107" s="73"/>
      <c r="G107" s="101"/>
      <c r="H107" s="102"/>
      <c r="I107" s="102"/>
      <c r="J107" s="102"/>
      <c r="K107" s="102"/>
      <c r="L107" s="102"/>
      <c r="M107" s="102"/>
      <c r="N107" s="101"/>
      <c r="O107" s="102"/>
      <c r="P107" s="102"/>
      <c r="Q107" s="102"/>
      <c r="R107" s="102"/>
      <c r="S107" s="102"/>
      <c r="T107" s="102"/>
      <c r="U107" s="103"/>
      <c r="V107" s="102"/>
      <c r="W107" s="102"/>
      <c r="X107" s="102"/>
      <c r="Y107" s="102"/>
      <c r="Z107" s="103"/>
      <c r="AA107" s="102"/>
      <c r="AB107" s="102"/>
      <c r="AC107" s="102"/>
      <c r="AD107" s="102"/>
      <c r="AE107" s="104"/>
    </row>
    <row r="108" spans="1:31" ht="12.75">
      <c r="A108" s="99"/>
      <c r="B108" s="75"/>
      <c r="C108" s="100"/>
      <c r="D108" s="73"/>
      <c r="E108" s="99"/>
      <c r="F108" s="73"/>
      <c r="G108" s="101"/>
      <c r="H108" s="102"/>
      <c r="I108" s="102"/>
      <c r="J108" s="102"/>
      <c r="K108" s="102"/>
      <c r="L108" s="102"/>
      <c r="M108" s="102"/>
      <c r="N108" s="101"/>
      <c r="O108" s="102"/>
      <c r="P108" s="102"/>
      <c r="Q108" s="102"/>
      <c r="R108" s="102"/>
      <c r="S108" s="102"/>
      <c r="T108" s="102"/>
      <c r="U108" s="103"/>
      <c r="V108" s="102"/>
      <c r="W108" s="102"/>
      <c r="X108" s="102"/>
      <c r="Y108" s="102"/>
      <c r="Z108" s="103"/>
      <c r="AA108" s="102"/>
      <c r="AB108" s="102"/>
      <c r="AC108" s="102"/>
      <c r="AD108" s="102"/>
      <c r="AE108" s="104"/>
    </row>
    <row r="109" spans="1:31" ht="12.75">
      <c r="A109" s="99"/>
      <c r="B109" s="75"/>
      <c r="C109" s="100"/>
      <c r="D109" s="73"/>
      <c r="E109" s="99"/>
      <c r="F109" s="73"/>
      <c r="G109" s="101"/>
      <c r="H109" s="102"/>
      <c r="I109" s="102"/>
      <c r="J109" s="102"/>
      <c r="K109" s="102"/>
      <c r="L109" s="102"/>
      <c r="M109" s="102"/>
      <c r="N109" s="101"/>
      <c r="O109" s="102"/>
      <c r="P109" s="102"/>
      <c r="Q109" s="102"/>
      <c r="R109" s="102"/>
      <c r="S109" s="102"/>
      <c r="T109" s="102"/>
      <c r="U109" s="103"/>
      <c r="V109" s="102"/>
      <c r="W109" s="102"/>
      <c r="X109" s="102"/>
      <c r="Y109" s="102"/>
      <c r="Z109" s="103"/>
      <c r="AA109" s="102"/>
      <c r="AB109" s="102"/>
      <c r="AC109" s="102"/>
      <c r="AD109" s="102"/>
      <c r="AE109" s="104"/>
    </row>
    <row r="110" spans="1:31" ht="12.75">
      <c r="A110" s="99"/>
      <c r="B110" s="75"/>
      <c r="C110" s="100"/>
      <c r="D110" s="73"/>
      <c r="E110" s="99"/>
      <c r="F110" s="73"/>
      <c r="G110" s="101"/>
      <c r="H110" s="102"/>
      <c r="I110" s="102"/>
      <c r="J110" s="102"/>
      <c r="K110" s="102"/>
      <c r="L110" s="102"/>
      <c r="M110" s="102"/>
      <c r="N110" s="101"/>
      <c r="O110" s="102"/>
      <c r="P110" s="102"/>
      <c r="Q110" s="102"/>
      <c r="R110" s="102"/>
      <c r="S110" s="102"/>
      <c r="T110" s="102"/>
      <c r="U110" s="103"/>
      <c r="V110" s="102"/>
      <c r="W110" s="102"/>
      <c r="X110" s="102"/>
      <c r="Y110" s="102"/>
      <c r="Z110" s="103"/>
      <c r="AA110" s="102"/>
      <c r="AB110" s="102"/>
      <c r="AC110" s="102"/>
      <c r="AD110" s="102"/>
      <c r="AE110" s="104"/>
    </row>
    <row r="111" spans="1:31" ht="12.75">
      <c r="A111" s="99"/>
      <c r="B111" s="75"/>
      <c r="C111" s="100"/>
      <c r="D111" s="73"/>
      <c r="E111" s="99"/>
      <c r="F111" s="73"/>
      <c r="G111" s="101"/>
      <c r="H111" s="102"/>
      <c r="I111" s="102"/>
      <c r="J111" s="102"/>
      <c r="K111" s="102"/>
      <c r="L111" s="102"/>
      <c r="M111" s="102"/>
      <c r="N111" s="101"/>
      <c r="O111" s="102"/>
      <c r="P111" s="102"/>
      <c r="Q111" s="102"/>
      <c r="R111" s="102"/>
      <c r="S111" s="102"/>
      <c r="T111" s="102"/>
      <c r="U111" s="103"/>
      <c r="V111" s="102"/>
      <c r="W111" s="102"/>
      <c r="X111" s="102"/>
      <c r="Y111" s="102"/>
      <c r="Z111" s="103"/>
      <c r="AA111" s="102"/>
      <c r="AB111" s="102"/>
      <c r="AC111" s="102"/>
      <c r="AD111" s="102"/>
      <c r="AE111" s="104"/>
    </row>
    <row r="112" spans="1:31" ht="12.75">
      <c r="A112" s="99"/>
      <c r="B112" s="75"/>
      <c r="C112" s="100"/>
      <c r="D112" s="73"/>
      <c r="E112" s="99"/>
      <c r="F112" s="73"/>
      <c r="G112" s="101"/>
      <c r="H112" s="102"/>
      <c r="I112" s="102"/>
      <c r="J112" s="102"/>
      <c r="K112" s="102"/>
      <c r="L112" s="102"/>
      <c r="M112" s="102"/>
      <c r="N112" s="101"/>
      <c r="O112" s="102"/>
      <c r="P112" s="102"/>
      <c r="Q112" s="102"/>
      <c r="R112" s="102"/>
      <c r="S112" s="102"/>
      <c r="T112" s="102"/>
      <c r="U112" s="103"/>
      <c r="V112" s="102"/>
      <c r="W112" s="102"/>
      <c r="X112" s="102"/>
      <c r="Y112" s="102"/>
      <c r="Z112" s="103"/>
      <c r="AA112" s="102"/>
      <c r="AB112" s="102"/>
      <c r="AC112" s="102"/>
      <c r="AD112" s="102"/>
      <c r="AE112" s="104"/>
    </row>
    <row r="113" spans="1:31" ht="12.75">
      <c r="A113" s="99"/>
      <c r="B113" s="75"/>
      <c r="C113" s="100"/>
      <c r="D113" s="73"/>
      <c r="E113" s="99"/>
      <c r="F113" s="73"/>
      <c r="G113" s="101"/>
      <c r="H113" s="102"/>
      <c r="I113" s="102"/>
      <c r="J113" s="102"/>
      <c r="K113" s="102"/>
      <c r="L113" s="102"/>
      <c r="M113" s="102"/>
      <c r="N113" s="101"/>
      <c r="O113" s="102"/>
      <c r="P113" s="102"/>
      <c r="Q113" s="102"/>
      <c r="R113" s="102"/>
      <c r="S113" s="102"/>
      <c r="T113" s="102"/>
      <c r="U113" s="103"/>
      <c r="V113" s="102"/>
      <c r="W113" s="102"/>
      <c r="X113" s="102"/>
      <c r="Y113" s="102"/>
      <c r="Z113" s="103"/>
      <c r="AA113" s="102"/>
      <c r="AB113" s="102"/>
      <c r="AC113" s="102"/>
      <c r="AD113" s="102"/>
      <c r="AE113" s="104"/>
    </row>
    <row r="114" spans="1:31" ht="12.75">
      <c r="A114" s="99"/>
      <c r="B114" s="75"/>
      <c r="C114" s="100"/>
      <c r="D114" s="73"/>
      <c r="E114" s="99"/>
      <c r="F114" s="73"/>
      <c r="G114" s="101"/>
      <c r="H114" s="102"/>
      <c r="I114" s="102"/>
      <c r="J114" s="102"/>
      <c r="K114" s="102"/>
      <c r="L114" s="102"/>
      <c r="M114" s="102"/>
      <c r="N114" s="101"/>
      <c r="O114" s="102"/>
      <c r="P114" s="102"/>
      <c r="Q114" s="102"/>
      <c r="R114" s="102"/>
      <c r="S114" s="102"/>
      <c r="T114" s="102"/>
      <c r="U114" s="103"/>
      <c r="V114" s="102"/>
      <c r="W114" s="102"/>
      <c r="X114" s="102"/>
      <c r="Y114" s="102"/>
      <c r="Z114" s="103"/>
      <c r="AA114" s="102"/>
      <c r="AB114" s="102"/>
      <c r="AC114" s="102"/>
      <c r="AD114" s="102"/>
      <c r="AE114" s="104"/>
    </row>
    <row r="115" spans="1:31" ht="12.75">
      <c r="A115" s="99"/>
      <c r="B115" s="75"/>
      <c r="C115" s="100"/>
      <c r="D115" s="73"/>
      <c r="E115" s="99"/>
      <c r="F115" s="73"/>
      <c r="G115" s="101"/>
      <c r="H115" s="102"/>
      <c r="I115" s="102"/>
      <c r="J115" s="102"/>
      <c r="K115" s="102"/>
      <c r="L115" s="102"/>
      <c r="M115" s="102"/>
      <c r="N115" s="101"/>
      <c r="O115" s="102"/>
      <c r="P115" s="102"/>
      <c r="Q115" s="102"/>
      <c r="R115" s="102"/>
      <c r="S115" s="102"/>
      <c r="T115" s="102"/>
      <c r="U115" s="103"/>
      <c r="V115" s="102"/>
      <c r="W115" s="102"/>
      <c r="X115" s="102"/>
      <c r="Y115" s="102"/>
      <c r="Z115" s="103"/>
      <c r="AA115" s="102"/>
      <c r="AB115" s="102"/>
      <c r="AC115" s="102"/>
      <c r="AD115" s="102"/>
      <c r="AE115" s="104"/>
    </row>
    <row r="116" spans="1:31" ht="12.75">
      <c r="A116" s="99"/>
      <c r="B116" s="75"/>
      <c r="C116" s="100"/>
      <c r="D116" s="73"/>
      <c r="E116" s="99"/>
      <c r="F116" s="73"/>
      <c r="G116" s="101"/>
      <c r="H116" s="102"/>
      <c r="I116" s="102"/>
      <c r="J116" s="102"/>
      <c r="K116" s="102"/>
      <c r="L116" s="102"/>
      <c r="M116" s="102"/>
      <c r="N116" s="101"/>
      <c r="O116" s="102"/>
      <c r="P116" s="102"/>
      <c r="Q116" s="102"/>
      <c r="R116" s="102"/>
      <c r="S116" s="102"/>
      <c r="T116" s="102"/>
      <c r="U116" s="103"/>
      <c r="V116" s="102"/>
      <c r="W116" s="102"/>
      <c r="X116" s="102"/>
      <c r="Y116" s="102"/>
      <c r="Z116" s="103"/>
      <c r="AA116" s="102"/>
      <c r="AB116" s="102"/>
      <c r="AC116" s="102"/>
      <c r="AD116" s="102"/>
      <c r="AE116" s="104"/>
    </row>
    <row r="117" spans="1:31" ht="12.75">
      <c r="A117" s="99"/>
      <c r="B117" s="75"/>
      <c r="C117" s="100"/>
      <c r="D117" s="73"/>
      <c r="E117" s="99"/>
      <c r="F117" s="73"/>
      <c r="G117" s="101"/>
      <c r="H117" s="102"/>
      <c r="I117" s="102"/>
      <c r="J117" s="102"/>
      <c r="K117" s="102"/>
      <c r="L117" s="102"/>
      <c r="M117" s="102"/>
      <c r="N117" s="101"/>
      <c r="O117" s="102"/>
      <c r="P117" s="102"/>
      <c r="Q117" s="102"/>
      <c r="R117" s="102"/>
      <c r="S117" s="102"/>
      <c r="T117" s="102"/>
      <c r="U117" s="103"/>
      <c r="V117" s="102"/>
      <c r="W117" s="102"/>
      <c r="X117" s="102"/>
      <c r="Y117" s="102"/>
      <c r="Z117" s="103"/>
      <c r="AA117" s="102"/>
      <c r="AB117" s="102"/>
      <c r="AC117" s="102"/>
      <c r="AD117" s="102"/>
      <c r="AE117" s="104"/>
    </row>
    <row r="118" spans="1:31" ht="12.75">
      <c r="A118" s="99"/>
      <c r="B118" s="75"/>
      <c r="C118" s="100"/>
      <c r="D118" s="73"/>
      <c r="E118" s="99"/>
      <c r="F118" s="73"/>
      <c r="G118" s="101"/>
      <c r="H118" s="102"/>
      <c r="I118" s="102"/>
      <c r="J118" s="102"/>
      <c r="K118" s="102"/>
      <c r="L118" s="102"/>
      <c r="M118" s="102"/>
      <c r="N118" s="101"/>
      <c r="O118" s="102"/>
      <c r="P118" s="102"/>
      <c r="Q118" s="102"/>
      <c r="R118" s="102"/>
      <c r="S118" s="102"/>
      <c r="T118" s="102"/>
      <c r="U118" s="103"/>
      <c r="V118" s="102"/>
      <c r="W118" s="102"/>
      <c r="X118" s="102"/>
      <c r="Y118" s="102"/>
      <c r="Z118" s="103"/>
      <c r="AA118" s="102"/>
      <c r="AB118" s="102"/>
      <c r="AC118" s="102"/>
      <c r="AD118" s="102"/>
      <c r="AE118" s="104"/>
    </row>
    <row r="119" spans="1:31" ht="12.75">
      <c r="A119" s="99"/>
      <c r="B119" s="75"/>
      <c r="C119" s="100"/>
      <c r="D119" s="73"/>
      <c r="E119" s="99"/>
      <c r="F119" s="73"/>
      <c r="G119" s="101"/>
      <c r="H119" s="102"/>
      <c r="I119" s="102"/>
      <c r="J119" s="102"/>
      <c r="K119" s="102"/>
      <c r="L119" s="102"/>
      <c r="M119" s="102"/>
      <c r="N119" s="101"/>
      <c r="O119" s="102"/>
      <c r="P119" s="102"/>
      <c r="Q119" s="102"/>
      <c r="R119" s="102"/>
      <c r="S119" s="102"/>
      <c r="T119" s="102"/>
      <c r="U119" s="103"/>
      <c r="V119" s="102"/>
      <c r="W119" s="102"/>
      <c r="X119" s="102"/>
      <c r="Y119" s="102"/>
      <c r="Z119" s="103"/>
      <c r="AA119" s="102"/>
      <c r="AB119" s="102"/>
      <c r="AC119" s="102"/>
      <c r="AD119" s="102"/>
      <c r="AE119" s="104"/>
    </row>
    <row r="120" spans="1:31" ht="12.75">
      <c r="A120" s="99"/>
      <c r="B120" s="75"/>
      <c r="C120" s="100"/>
      <c r="D120" s="73"/>
      <c r="E120" s="99"/>
      <c r="F120" s="73"/>
      <c r="G120" s="101"/>
      <c r="H120" s="102"/>
      <c r="I120" s="102"/>
      <c r="J120" s="102"/>
      <c r="K120" s="102"/>
      <c r="L120" s="102"/>
      <c r="M120" s="102"/>
      <c r="N120" s="101"/>
      <c r="O120" s="102"/>
      <c r="P120" s="102"/>
      <c r="Q120" s="102"/>
      <c r="R120" s="102"/>
      <c r="S120" s="102"/>
      <c r="T120" s="102"/>
      <c r="U120" s="103"/>
      <c r="V120" s="102"/>
      <c r="W120" s="102"/>
      <c r="X120" s="102"/>
      <c r="Y120" s="102"/>
      <c r="Z120" s="103"/>
      <c r="AA120" s="102"/>
      <c r="AB120" s="102"/>
      <c r="AC120" s="102"/>
      <c r="AD120" s="102"/>
      <c r="AE120" s="104"/>
    </row>
    <row r="121" spans="1:31" ht="12.75">
      <c r="A121" s="99"/>
      <c r="B121" s="75"/>
      <c r="C121" s="100"/>
      <c r="D121" s="73"/>
      <c r="E121" s="99"/>
      <c r="F121" s="73"/>
      <c r="G121" s="101"/>
      <c r="H121" s="102"/>
      <c r="I121" s="102"/>
      <c r="J121" s="102"/>
      <c r="K121" s="102"/>
      <c r="L121" s="102"/>
      <c r="M121" s="102"/>
      <c r="N121" s="101"/>
      <c r="O121" s="102"/>
      <c r="P121" s="102"/>
      <c r="Q121" s="102"/>
      <c r="R121" s="102"/>
      <c r="S121" s="102"/>
      <c r="T121" s="102"/>
      <c r="U121" s="103"/>
      <c r="V121" s="102"/>
      <c r="W121" s="102"/>
      <c r="X121" s="102"/>
      <c r="Y121" s="102"/>
      <c r="Z121" s="103"/>
      <c r="AA121" s="102"/>
      <c r="AB121" s="102"/>
      <c r="AC121" s="102"/>
      <c r="AD121" s="102"/>
      <c r="AE121" s="104"/>
    </row>
    <row r="122" spans="1:31" ht="12.75">
      <c r="A122" s="73"/>
      <c r="B122" s="73"/>
      <c r="C122" s="73"/>
      <c r="D122" s="73"/>
      <c r="E122" s="73"/>
      <c r="F122" s="73"/>
      <c r="G122" s="105"/>
      <c r="H122" s="73"/>
      <c r="I122" s="73"/>
      <c r="J122" s="73"/>
      <c r="K122" s="73"/>
      <c r="L122" s="73"/>
      <c r="M122" s="73"/>
      <c r="N122" s="73"/>
      <c r="O122" s="73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</row>
    <row r="123" spans="1:30" ht="12.75">
      <c r="A123" s="73"/>
      <c r="B123" s="73"/>
      <c r="C123" s="73"/>
      <c r="D123" s="73"/>
      <c r="E123" s="73"/>
      <c r="F123" s="73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</row>
    <row r="124" spans="1:31" ht="12.75">
      <c r="A124" s="73"/>
      <c r="B124" s="73"/>
      <c r="C124" s="73"/>
      <c r="D124" s="73"/>
      <c r="E124" s="73"/>
      <c r="F124" s="73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81"/>
      <c r="AB124" s="81"/>
      <c r="AC124" s="81"/>
      <c r="AD124" s="81"/>
      <c r="AE124" s="106"/>
    </row>
    <row r="125" spans="1:31" ht="12.75">
      <c r="A125" s="73"/>
      <c r="B125" s="73"/>
      <c r="C125" s="73"/>
      <c r="D125" s="73"/>
      <c r="E125" s="73"/>
      <c r="F125" s="73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107"/>
    </row>
    <row r="126" spans="1:31" ht="12.75">
      <c r="A126" s="73"/>
      <c r="B126" s="73"/>
      <c r="C126" s="73"/>
      <c r="D126" s="73"/>
      <c r="E126" s="73"/>
      <c r="F126" s="73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83"/>
    </row>
    <row r="127" spans="1:30" ht="12.75">
      <c r="A127" s="73"/>
      <c r="B127" s="73"/>
      <c r="C127" s="73"/>
      <c r="D127" s="73"/>
      <c r="E127" s="73"/>
      <c r="F127" s="73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</row>
    <row r="128" spans="1:31" ht="12.75">
      <c r="A128" s="73"/>
      <c r="B128" s="73"/>
      <c r="C128" s="73"/>
      <c r="D128" s="73"/>
      <c r="E128" s="73"/>
      <c r="F128" s="73"/>
      <c r="G128" s="76"/>
      <c r="H128" s="73"/>
      <c r="I128" s="73"/>
      <c r="J128" s="73"/>
      <c r="K128" s="73"/>
      <c r="L128" s="73"/>
      <c r="M128" s="73"/>
      <c r="N128" s="73"/>
      <c r="O128" s="73"/>
      <c r="P128" s="98"/>
      <c r="Q128" s="98"/>
      <c r="R128" s="98"/>
      <c r="S128" s="98"/>
      <c r="T128" s="98"/>
      <c r="U128" s="73"/>
      <c r="V128" s="73"/>
      <c r="W128" s="98"/>
      <c r="X128" s="98"/>
      <c r="Y128" s="98"/>
      <c r="Z128" s="98"/>
      <c r="AA128" s="98"/>
      <c r="AB128" s="98"/>
      <c r="AC128" s="98"/>
      <c r="AD128" s="98"/>
      <c r="AE128" s="98"/>
    </row>
    <row r="129" spans="1:31" ht="12.75">
      <c r="A129" s="73"/>
      <c r="B129" s="73"/>
      <c r="C129" s="73"/>
      <c r="D129" s="73"/>
      <c r="E129" s="73"/>
      <c r="F129" s="73"/>
      <c r="G129" s="76"/>
      <c r="H129" s="73"/>
      <c r="I129" s="73"/>
      <c r="J129" s="81" t="s">
        <v>7</v>
      </c>
      <c r="K129" s="81"/>
      <c r="L129" s="79"/>
      <c r="M129" s="91"/>
      <c r="N129" s="73"/>
      <c r="O129" s="73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</row>
    <row r="130" spans="1:31" ht="12.75">
      <c r="A130" s="73"/>
      <c r="B130" s="73"/>
      <c r="C130" s="73"/>
      <c r="D130" s="73"/>
      <c r="E130" s="73"/>
      <c r="F130" s="73"/>
      <c r="G130" s="81" t="s">
        <v>93</v>
      </c>
      <c r="H130" s="93"/>
      <c r="I130" s="94"/>
      <c r="J130" s="81" t="s">
        <v>10</v>
      </c>
      <c r="K130" s="81"/>
      <c r="L130" s="95"/>
      <c r="M130" s="88"/>
      <c r="N130" s="73"/>
      <c r="O130" s="73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</row>
    <row r="131" spans="1:31" ht="105">
      <c r="A131" s="81"/>
      <c r="B131" s="81"/>
      <c r="C131" s="81"/>
      <c r="D131" s="81"/>
      <c r="E131" s="81"/>
      <c r="F131" s="81"/>
      <c r="G131" s="76" t="s">
        <v>11</v>
      </c>
      <c r="H131" s="96" t="s">
        <v>12</v>
      </c>
      <c r="I131" s="96" t="s">
        <v>13</v>
      </c>
      <c r="J131" s="96" t="s">
        <v>14</v>
      </c>
      <c r="K131" s="96" t="s">
        <v>15</v>
      </c>
      <c r="L131" s="96" t="s">
        <v>16</v>
      </c>
      <c r="M131" s="96" t="s">
        <v>17</v>
      </c>
      <c r="N131" s="81" t="s">
        <v>18</v>
      </c>
      <c r="O131" s="81" t="s">
        <v>19</v>
      </c>
      <c r="P131" s="97" t="s">
        <v>20</v>
      </c>
      <c r="Q131" s="97" t="s">
        <v>21</v>
      </c>
      <c r="R131" s="97" t="s">
        <v>22</v>
      </c>
      <c r="S131" s="97" t="s">
        <v>23</v>
      </c>
      <c r="T131" s="97" t="s">
        <v>24</v>
      </c>
      <c r="U131" s="97" t="s">
        <v>20</v>
      </c>
      <c r="V131" s="97" t="s">
        <v>21</v>
      </c>
      <c r="W131" s="97" t="s">
        <v>22</v>
      </c>
      <c r="X131" s="97" t="s">
        <v>23</v>
      </c>
      <c r="Y131" s="97" t="s">
        <v>24</v>
      </c>
      <c r="Z131" s="97" t="s">
        <v>20</v>
      </c>
      <c r="AA131" s="97" t="s">
        <v>21</v>
      </c>
      <c r="AB131" s="97" t="s">
        <v>22</v>
      </c>
      <c r="AC131" s="97" t="s">
        <v>23</v>
      </c>
      <c r="AD131" s="97" t="s">
        <v>24</v>
      </c>
      <c r="AE131" s="98"/>
    </row>
    <row r="132" spans="1:31" ht="12.75">
      <c r="A132" s="99"/>
      <c r="B132" s="75"/>
      <c r="C132" s="100"/>
      <c r="D132" s="73"/>
      <c r="E132" s="99"/>
      <c r="F132" s="73"/>
      <c r="G132" s="101"/>
      <c r="H132" s="102"/>
      <c r="I132" s="102"/>
      <c r="J132" s="102"/>
      <c r="K132" s="102"/>
      <c r="L132" s="102"/>
      <c r="M132" s="102"/>
      <c r="N132" s="101"/>
      <c r="O132" s="102"/>
      <c r="P132" s="102"/>
      <c r="Q132" s="102"/>
      <c r="R132" s="102"/>
      <c r="S132" s="102"/>
      <c r="T132" s="102"/>
      <c r="U132" s="103"/>
      <c r="V132" s="102"/>
      <c r="W132" s="102"/>
      <c r="X132" s="102"/>
      <c r="Y132" s="102"/>
      <c r="Z132" s="103"/>
      <c r="AA132" s="102"/>
      <c r="AB132" s="102"/>
      <c r="AC132" s="102"/>
      <c r="AD132" s="102"/>
      <c r="AE132" s="104"/>
    </row>
    <row r="133" spans="1:31" ht="12.75">
      <c r="A133" s="99"/>
      <c r="B133" s="75"/>
      <c r="C133" s="100"/>
      <c r="D133" s="73"/>
      <c r="E133" s="99"/>
      <c r="F133" s="73"/>
      <c r="G133" s="101"/>
      <c r="H133" s="102"/>
      <c r="I133" s="102"/>
      <c r="J133" s="102"/>
      <c r="K133" s="102"/>
      <c r="L133" s="102"/>
      <c r="M133" s="102"/>
      <c r="N133" s="101"/>
      <c r="O133" s="102"/>
      <c r="P133" s="102"/>
      <c r="Q133" s="102"/>
      <c r="R133" s="102"/>
      <c r="S133" s="102"/>
      <c r="T133" s="102"/>
      <c r="U133" s="103"/>
      <c r="V133" s="102"/>
      <c r="W133" s="102"/>
      <c r="X133" s="102"/>
      <c r="Y133" s="102"/>
      <c r="Z133" s="103"/>
      <c r="AA133" s="102"/>
      <c r="AB133" s="102"/>
      <c r="AC133" s="102"/>
      <c r="AD133" s="102"/>
      <c r="AE133" s="104"/>
    </row>
    <row r="134" spans="1:31" ht="12.75">
      <c r="A134" s="99"/>
      <c r="B134" s="75"/>
      <c r="C134" s="100"/>
      <c r="D134" s="73"/>
      <c r="E134" s="99"/>
      <c r="F134" s="73"/>
      <c r="G134" s="101"/>
      <c r="H134" s="102"/>
      <c r="I134" s="102"/>
      <c r="J134" s="102"/>
      <c r="K134" s="102"/>
      <c r="L134" s="102"/>
      <c r="M134" s="102"/>
      <c r="N134" s="101"/>
      <c r="O134" s="102"/>
      <c r="P134" s="102"/>
      <c r="Q134" s="102"/>
      <c r="R134" s="102"/>
      <c r="S134" s="102"/>
      <c r="T134" s="102"/>
      <c r="U134" s="103"/>
      <c r="V134" s="102"/>
      <c r="W134" s="102"/>
      <c r="X134" s="102"/>
      <c r="Y134" s="102"/>
      <c r="Z134" s="103"/>
      <c r="AA134" s="102"/>
      <c r="AB134" s="102"/>
      <c r="AC134" s="102"/>
      <c r="AD134" s="102"/>
      <c r="AE134" s="104"/>
    </row>
    <row r="135" spans="1:31" ht="12.75">
      <c r="A135" s="99"/>
      <c r="B135" s="75"/>
      <c r="C135" s="100"/>
      <c r="D135" s="73"/>
      <c r="E135" s="99"/>
      <c r="F135" s="73"/>
      <c r="G135" s="101"/>
      <c r="H135" s="102"/>
      <c r="I135" s="102"/>
      <c r="J135" s="102"/>
      <c r="K135" s="102"/>
      <c r="L135" s="102"/>
      <c r="M135" s="102"/>
      <c r="N135" s="101"/>
      <c r="O135" s="102"/>
      <c r="P135" s="102"/>
      <c r="Q135" s="102"/>
      <c r="R135" s="102"/>
      <c r="S135" s="102"/>
      <c r="T135" s="102"/>
      <c r="U135" s="103"/>
      <c r="V135" s="102"/>
      <c r="W135" s="102"/>
      <c r="X135" s="102"/>
      <c r="Y135" s="102"/>
      <c r="Z135" s="103"/>
      <c r="AA135" s="102"/>
      <c r="AB135" s="102"/>
      <c r="AC135" s="102"/>
      <c r="AD135" s="102"/>
      <c r="AE135" s="104"/>
    </row>
    <row r="136" spans="1:31" ht="12.75">
      <c r="A136" s="99"/>
      <c r="B136" s="75"/>
      <c r="C136" s="100"/>
      <c r="D136" s="73"/>
      <c r="E136" s="99"/>
      <c r="F136" s="73"/>
      <c r="G136" s="101"/>
      <c r="H136" s="102"/>
      <c r="I136" s="102"/>
      <c r="J136" s="102"/>
      <c r="K136" s="102"/>
      <c r="L136" s="102"/>
      <c r="M136" s="102"/>
      <c r="N136" s="101"/>
      <c r="O136" s="102"/>
      <c r="P136" s="102"/>
      <c r="Q136" s="102"/>
      <c r="R136" s="102"/>
      <c r="S136" s="102"/>
      <c r="T136" s="102"/>
      <c r="U136" s="103"/>
      <c r="V136" s="102"/>
      <c r="W136" s="102"/>
      <c r="X136" s="102"/>
      <c r="Y136" s="102"/>
      <c r="Z136" s="103"/>
      <c r="AA136" s="102"/>
      <c r="AB136" s="102"/>
      <c r="AC136" s="102"/>
      <c r="AD136" s="102"/>
      <c r="AE136" s="104"/>
    </row>
    <row r="137" spans="1:31" ht="12.75">
      <c r="A137" s="99"/>
      <c r="B137" s="75"/>
      <c r="C137" s="100"/>
      <c r="D137" s="73"/>
      <c r="E137" s="99"/>
      <c r="F137" s="73"/>
      <c r="G137" s="101"/>
      <c r="H137" s="102"/>
      <c r="I137" s="102"/>
      <c r="J137" s="102"/>
      <c r="K137" s="102"/>
      <c r="L137" s="102"/>
      <c r="M137" s="102"/>
      <c r="N137" s="101"/>
      <c r="O137" s="102"/>
      <c r="P137" s="102"/>
      <c r="Q137" s="102"/>
      <c r="R137" s="102"/>
      <c r="S137" s="102"/>
      <c r="T137" s="102"/>
      <c r="U137" s="103"/>
      <c r="V137" s="102"/>
      <c r="W137" s="102"/>
      <c r="X137" s="102"/>
      <c r="Y137" s="102"/>
      <c r="Z137" s="103"/>
      <c r="AA137" s="102"/>
      <c r="AB137" s="102"/>
      <c r="AC137" s="102"/>
      <c r="AD137" s="102"/>
      <c r="AE137" s="104"/>
    </row>
    <row r="138" spans="1:31" ht="12.75">
      <c r="A138" s="99"/>
      <c r="B138" s="75"/>
      <c r="C138" s="100"/>
      <c r="D138" s="73"/>
      <c r="E138" s="99"/>
      <c r="F138" s="73"/>
      <c r="G138" s="101"/>
      <c r="H138" s="102"/>
      <c r="I138" s="102"/>
      <c r="J138" s="102"/>
      <c r="K138" s="102"/>
      <c r="L138" s="102"/>
      <c r="M138" s="102"/>
      <c r="N138" s="101"/>
      <c r="O138" s="102"/>
      <c r="P138" s="102"/>
      <c r="Q138" s="102"/>
      <c r="R138" s="102"/>
      <c r="S138" s="102"/>
      <c r="T138" s="102"/>
      <c r="U138" s="103"/>
      <c r="V138" s="102"/>
      <c r="W138" s="102"/>
      <c r="X138" s="102"/>
      <c r="Y138" s="102"/>
      <c r="Z138" s="103"/>
      <c r="AA138" s="102"/>
      <c r="AB138" s="102"/>
      <c r="AC138" s="102"/>
      <c r="AD138" s="102"/>
      <c r="AE138" s="104"/>
    </row>
    <row r="139" spans="1:31" ht="12.75">
      <c r="A139" s="99"/>
      <c r="B139" s="75"/>
      <c r="C139" s="100"/>
      <c r="D139" s="73"/>
      <c r="E139" s="99"/>
      <c r="F139" s="73"/>
      <c r="G139" s="101"/>
      <c r="H139" s="102"/>
      <c r="I139" s="102"/>
      <c r="J139" s="102"/>
      <c r="K139" s="102"/>
      <c r="L139" s="102"/>
      <c r="M139" s="102"/>
      <c r="N139" s="101"/>
      <c r="O139" s="102"/>
      <c r="P139" s="102"/>
      <c r="Q139" s="102"/>
      <c r="R139" s="102"/>
      <c r="S139" s="102"/>
      <c r="T139" s="102"/>
      <c r="U139" s="103"/>
      <c r="V139" s="102"/>
      <c r="W139" s="102"/>
      <c r="X139" s="102"/>
      <c r="Y139" s="102"/>
      <c r="Z139" s="103"/>
      <c r="AA139" s="102"/>
      <c r="AB139" s="102"/>
      <c r="AC139" s="102"/>
      <c r="AD139" s="102"/>
      <c r="AE139" s="104"/>
    </row>
    <row r="140" spans="1:31" ht="12.75">
      <c r="A140" s="99"/>
      <c r="B140" s="75"/>
      <c r="C140" s="100"/>
      <c r="D140" s="73"/>
      <c r="E140" s="99"/>
      <c r="F140" s="73"/>
      <c r="G140" s="101"/>
      <c r="H140" s="102"/>
      <c r="I140" s="102"/>
      <c r="J140" s="102"/>
      <c r="K140" s="102"/>
      <c r="L140" s="102"/>
      <c r="M140" s="102"/>
      <c r="N140" s="101"/>
      <c r="O140" s="102"/>
      <c r="P140" s="102"/>
      <c r="Q140" s="102"/>
      <c r="R140" s="102"/>
      <c r="S140" s="102"/>
      <c r="T140" s="102"/>
      <c r="U140" s="103"/>
      <c r="V140" s="102"/>
      <c r="W140" s="102"/>
      <c r="X140" s="102"/>
      <c r="Y140" s="102"/>
      <c r="Z140" s="103"/>
      <c r="AA140" s="102"/>
      <c r="AB140" s="102"/>
      <c r="AC140" s="102"/>
      <c r="AD140" s="102"/>
      <c r="AE140" s="104"/>
    </row>
    <row r="141" spans="1:31" ht="12.75">
      <c r="A141" s="99"/>
      <c r="B141" s="75"/>
      <c r="C141" s="100"/>
      <c r="D141" s="73"/>
      <c r="E141" s="99"/>
      <c r="F141" s="73"/>
      <c r="G141" s="101"/>
      <c r="H141" s="102"/>
      <c r="I141" s="102"/>
      <c r="J141" s="102"/>
      <c r="K141" s="102"/>
      <c r="L141" s="102"/>
      <c r="M141" s="102"/>
      <c r="N141" s="101"/>
      <c r="O141" s="102"/>
      <c r="P141" s="102"/>
      <c r="Q141" s="102"/>
      <c r="R141" s="102"/>
      <c r="S141" s="102"/>
      <c r="T141" s="102"/>
      <c r="U141" s="103"/>
      <c r="V141" s="102"/>
      <c r="W141" s="102"/>
      <c r="X141" s="102"/>
      <c r="Y141" s="102"/>
      <c r="Z141" s="103"/>
      <c r="AA141" s="102"/>
      <c r="AB141" s="102"/>
      <c r="AC141" s="102"/>
      <c r="AD141" s="102"/>
      <c r="AE141" s="104"/>
    </row>
    <row r="142" spans="1:31" ht="12.75">
      <c r="A142" s="99"/>
      <c r="B142" s="75"/>
      <c r="C142" s="100"/>
      <c r="D142" s="73"/>
      <c r="E142" s="99"/>
      <c r="F142" s="73"/>
      <c r="G142" s="101"/>
      <c r="H142" s="102"/>
      <c r="I142" s="102"/>
      <c r="J142" s="102"/>
      <c r="K142" s="102"/>
      <c r="L142" s="102"/>
      <c r="M142" s="102"/>
      <c r="N142" s="101"/>
      <c r="O142" s="102"/>
      <c r="P142" s="102"/>
      <c r="Q142" s="102"/>
      <c r="R142" s="102"/>
      <c r="S142" s="102"/>
      <c r="T142" s="102"/>
      <c r="U142" s="103"/>
      <c r="V142" s="102"/>
      <c r="W142" s="102"/>
      <c r="X142" s="102"/>
      <c r="Y142" s="102"/>
      <c r="Z142" s="103"/>
      <c r="AA142" s="102"/>
      <c r="AB142" s="102"/>
      <c r="AC142" s="102"/>
      <c r="AD142" s="102"/>
      <c r="AE142" s="104"/>
    </row>
    <row r="143" spans="1:31" ht="12.75">
      <c r="A143" s="99"/>
      <c r="B143" s="75"/>
      <c r="C143" s="100"/>
      <c r="D143" s="73"/>
      <c r="E143" s="99"/>
      <c r="F143" s="73"/>
      <c r="G143" s="101"/>
      <c r="H143" s="102"/>
      <c r="I143" s="102"/>
      <c r="J143" s="102"/>
      <c r="K143" s="102"/>
      <c r="L143" s="102"/>
      <c r="M143" s="102"/>
      <c r="N143" s="101"/>
      <c r="O143" s="102"/>
      <c r="P143" s="102"/>
      <c r="Q143" s="102"/>
      <c r="R143" s="102"/>
      <c r="S143" s="102"/>
      <c r="T143" s="102"/>
      <c r="U143" s="103"/>
      <c r="V143" s="102"/>
      <c r="W143" s="102"/>
      <c r="X143" s="102"/>
      <c r="Y143" s="102"/>
      <c r="Z143" s="103"/>
      <c r="AA143" s="102"/>
      <c r="AB143" s="102"/>
      <c r="AC143" s="102"/>
      <c r="AD143" s="102"/>
      <c r="AE143" s="104"/>
    </row>
    <row r="144" spans="1:31" ht="12.75">
      <c r="A144" s="99"/>
      <c r="B144" s="75"/>
      <c r="C144" s="100"/>
      <c r="D144" s="73"/>
      <c r="E144" s="99"/>
      <c r="F144" s="73"/>
      <c r="G144" s="101"/>
      <c r="H144" s="102"/>
      <c r="I144" s="102"/>
      <c r="J144" s="102"/>
      <c r="K144" s="102"/>
      <c r="L144" s="102"/>
      <c r="M144" s="102"/>
      <c r="N144" s="101"/>
      <c r="O144" s="102"/>
      <c r="P144" s="102"/>
      <c r="Q144" s="102"/>
      <c r="R144" s="102"/>
      <c r="S144" s="102"/>
      <c r="T144" s="102"/>
      <c r="U144" s="103"/>
      <c r="V144" s="102"/>
      <c r="W144" s="102"/>
      <c r="X144" s="102"/>
      <c r="Y144" s="102"/>
      <c r="Z144" s="103"/>
      <c r="AA144" s="102"/>
      <c r="AB144" s="102"/>
      <c r="AC144" s="102"/>
      <c r="AD144" s="102"/>
      <c r="AE144" s="104"/>
    </row>
    <row r="145" spans="1:31" ht="12.75">
      <c r="A145" s="99"/>
      <c r="B145" s="75"/>
      <c r="C145" s="100"/>
      <c r="D145" s="73"/>
      <c r="E145" s="99"/>
      <c r="F145" s="73"/>
      <c r="G145" s="101"/>
      <c r="H145" s="102"/>
      <c r="I145" s="102"/>
      <c r="J145" s="102"/>
      <c r="K145" s="102"/>
      <c r="L145" s="102"/>
      <c r="M145" s="102"/>
      <c r="N145" s="101"/>
      <c r="O145" s="102"/>
      <c r="P145" s="102"/>
      <c r="Q145" s="102"/>
      <c r="R145" s="102"/>
      <c r="S145" s="102"/>
      <c r="T145" s="102"/>
      <c r="U145" s="103"/>
      <c r="V145" s="102"/>
      <c r="W145" s="102"/>
      <c r="X145" s="102"/>
      <c r="Y145" s="102"/>
      <c r="Z145" s="103"/>
      <c r="AA145" s="102"/>
      <c r="AB145" s="102"/>
      <c r="AC145" s="102"/>
      <c r="AD145" s="102"/>
      <c r="AE145" s="104"/>
    </row>
    <row r="146" spans="1:31" ht="12.75">
      <c r="A146" s="99"/>
      <c r="B146" s="75"/>
      <c r="C146" s="100"/>
      <c r="D146" s="73"/>
      <c r="E146" s="99"/>
      <c r="F146" s="73"/>
      <c r="G146" s="101"/>
      <c r="H146" s="102"/>
      <c r="I146" s="102"/>
      <c r="J146" s="102"/>
      <c r="K146" s="102"/>
      <c r="L146" s="102"/>
      <c r="M146" s="102"/>
      <c r="N146" s="101"/>
      <c r="O146" s="102"/>
      <c r="P146" s="102"/>
      <c r="Q146" s="102"/>
      <c r="R146" s="102"/>
      <c r="S146" s="102"/>
      <c r="T146" s="102"/>
      <c r="U146" s="103"/>
      <c r="V146" s="102"/>
      <c r="W146" s="102"/>
      <c r="X146" s="102"/>
      <c r="Y146" s="102"/>
      <c r="Z146" s="103"/>
      <c r="AA146" s="102"/>
      <c r="AB146" s="102"/>
      <c r="AC146" s="102"/>
      <c r="AD146" s="102"/>
      <c r="AE146" s="104"/>
    </row>
    <row r="147" spans="1:31" ht="12.75">
      <c r="A147" s="99"/>
      <c r="B147" s="75"/>
      <c r="C147" s="100"/>
      <c r="D147" s="73"/>
      <c r="E147" s="99"/>
      <c r="F147" s="73"/>
      <c r="G147" s="101"/>
      <c r="H147" s="102"/>
      <c r="I147" s="102"/>
      <c r="J147" s="102"/>
      <c r="K147" s="102"/>
      <c r="L147" s="102"/>
      <c r="M147" s="102"/>
      <c r="N147" s="101"/>
      <c r="O147" s="102"/>
      <c r="P147" s="102"/>
      <c r="Q147" s="102"/>
      <c r="R147" s="102"/>
      <c r="S147" s="102"/>
      <c r="T147" s="102"/>
      <c r="U147" s="103"/>
      <c r="V147" s="102"/>
      <c r="W147" s="102"/>
      <c r="X147" s="102"/>
      <c r="Y147" s="102"/>
      <c r="Z147" s="103"/>
      <c r="AA147" s="102"/>
      <c r="AB147" s="102"/>
      <c r="AC147" s="102"/>
      <c r="AD147" s="102"/>
      <c r="AE147" s="104"/>
    </row>
    <row r="148" spans="1:31" ht="12.75">
      <c r="A148" s="99"/>
      <c r="B148" s="75"/>
      <c r="C148" s="100"/>
      <c r="D148" s="73"/>
      <c r="E148" s="99"/>
      <c r="F148" s="73"/>
      <c r="G148" s="101"/>
      <c r="H148" s="102"/>
      <c r="I148" s="102"/>
      <c r="J148" s="102"/>
      <c r="K148" s="102"/>
      <c r="L148" s="102"/>
      <c r="M148" s="102"/>
      <c r="N148" s="101"/>
      <c r="O148" s="102"/>
      <c r="P148" s="102"/>
      <c r="Q148" s="102"/>
      <c r="R148" s="102"/>
      <c r="S148" s="102"/>
      <c r="T148" s="102"/>
      <c r="U148" s="103"/>
      <c r="V148" s="102"/>
      <c r="W148" s="102"/>
      <c r="X148" s="102"/>
      <c r="Y148" s="102"/>
      <c r="Z148" s="103"/>
      <c r="AA148" s="102"/>
      <c r="AB148" s="102"/>
      <c r="AC148" s="102"/>
      <c r="AD148" s="102"/>
      <c r="AE148" s="104"/>
    </row>
    <row r="149" spans="1:31" ht="12.75">
      <c r="A149" s="99"/>
      <c r="B149" s="75"/>
      <c r="C149" s="100"/>
      <c r="D149" s="73"/>
      <c r="E149" s="99"/>
      <c r="F149" s="73"/>
      <c r="G149" s="101"/>
      <c r="H149" s="102"/>
      <c r="I149" s="102"/>
      <c r="J149" s="102"/>
      <c r="K149" s="102"/>
      <c r="L149" s="102"/>
      <c r="M149" s="102"/>
      <c r="N149" s="101"/>
      <c r="O149" s="102"/>
      <c r="P149" s="102"/>
      <c r="Q149" s="102"/>
      <c r="R149" s="102"/>
      <c r="S149" s="102"/>
      <c r="T149" s="102"/>
      <c r="U149" s="103"/>
      <c r="V149" s="102"/>
      <c r="W149" s="102"/>
      <c r="X149" s="102"/>
      <c r="Y149" s="102"/>
      <c r="Z149" s="103"/>
      <c r="AA149" s="102"/>
      <c r="AB149" s="102"/>
      <c r="AC149" s="102"/>
      <c r="AD149" s="102"/>
      <c r="AE149" s="104"/>
    </row>
    <row r="150" spans="1:31" ht="12.75">
      <c r="A150" s="99"/>
      <c r="B150" s="75"/>
      <c r="C150" s="100"/>
      <c r="D150" s="73"/>
      <c r="E150" s="99"/>
      <c r="F150" s="73"/>
      <c r="G150" s="101"/>
      <c r="H150" s="102"/>
      <c r="I150" s="102"/>
      <c r="J150" s="102"/>
      <c r="K150" s="102"/>
      <c r="L150" s="102"/>
      <c r="M150" s="102"/>
      <c r="N150" s="101"/>
      <c r="O150" s="102"/>
      <c r="P150" s="102"/>
      <c r="Q150" s="102"/>
      <c r="R150" s="102"/>
      <c r="S150" s="102"/>
      <c r="T150" s="102"/>
      <c r="U150" s="103"/>
      <c r="V150" s="102"/>
      <c r="W150" s="102"/>
      <c r="X150" s="102"/>
      <c r="Y150" s="102"/>
      <c r="Z150" s="103"/>
      <c r="AA150" s="102"/>
      <c r="AB150" s="102"/>
      <c r="AC150" s="102"/>
      <c r="AD150" s="102"/>
      <c r="AE150" s="104"/>
    </row>
    <row r="151" spans="1:31" ht="12.75">
      <c r="A151" s="99"/>
      <c r="B151" s="75"/>
      <c r="C151" s="100"/>
      <c r="D151" s="73"/>
      <c r="E151" s="99"/>
      <c r="F151" s="73"/>
      <c r="G151" s="101"/>
      <c r="H151" s="102"/>
      <c r="I151" s="102"/>
      <c r="J151" s="102"/>
      <c r="K151" s="102"/>
      <c r="L151" s="102"/>
      <c r="M151" s="102"/>
      <c r="N151" s="101"/>
      <c r="O151" s="102"/>
      <c r="P151" s="102"/>
      <c r="Q151" s="102"/>
      <c r="R151" s="102"/>
      <c r="S151" s="102"/>
      <c r="T151" s="102"/>
      <c r="U151" s="103"/>
      <c r="V151" s="102"/>
      <c r="W151" s="102"/>
      <c r="X151" s="102"/>
      <c r="Y151" s="102"/>
      <c r="Z151" s="103"/>
      <c r="AA151" s="102"/>
      <c r="AB151" s="102"/>
      <c r="AC151" s="102"/>
      <c r="AD151" s="102"/>
      <c r="AE151" s="104"/>
    </row>
    <row r="152" spans="1:31" ht="12.75">
      <c r="A152" s="73"/>
      <c r="B152" s="73"/>
      <c r="C152" s="73"/>
      <c r="D152" s="73"/>
      <c r="E152" s="73"/>
      <c r="F152" s="73"/>
      <c r="G152" s="105"/>
      <c r="H152" s="73"/>
      <c r="I152" s="73"/>
      <c r="J152" s="73"/>
      <c r="K152" s="73"/>
      <c r="L152" s="73"/>
      <c r="M152" s="73"/>
      <c r="N152" s="73"/>
      <c r="O152" s="73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</row>
    <row r="153" spans="1:30" ht="12.75">
      <c r="A153" s="73"/>
      <c r="B153" s="73"/>
      <c r="C153" s="73"/>
      <c r="D153" s="73"/>
      <c r="E153" s="73"/>
      <c r="F153" s="73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</row>
    <row r="154" spans="1:31" ht="12.75">
      <c r="A154" s="73"/>
      <c r="B154" s="73"/>
      <c r="C154" s="73"/>
      <c r="D154" s="73"/>
      <c r="E154" s="73"/>
      <c r="F154" s="73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81"/>
      <c r="AB154" s="81"/>
      <c r="AC154" s="81"/>
      <c r="AD154" s="81"/>
      <c r="AE154" s="106"/>
    </row>
    <row r="155" spans="1:31" ht="12.75">
      <c r="A155" s="73"/>
      <c r="B155" s="73"/>
      <c r="C155" s="73"/>
      <c r="D155" s="73"/>
      <c r="E155" s="73"/>
      <c r="F155" s="73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107"/>
    </row>
    <row r="156" spans="1:31" ht="12.75">
      <c r="A156" s="73"/>
      <c r="B156" s="73"/>
      <c r="C156" s="73"/>
      <c r="D156" s="73"/>
      <c r="E156" s="73"/>
      <c r="F156" s="73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83"/>
    </row>
    <row r="157" spans="1:30" ht="12.75">
      <c r="A157" s="73"/>
      <c r="B157" s="73"/>
      <c r="C157" s="73"/>
      <c r="D157" s="73"/>
      <c r="E157" s="73"/>
      <c r="F157" s="73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</row>
    <row r="158" spans="1:31" ht="12.75">
      <c r="A158" s="73"/>
      <c r="B158" s="73"/>
      <c r="C158" s="73"/>
      <c r="D158" s="73"/>
      <c r="E158" s="73"/>
      <c r="F158" s="73"/>
      <c r="G158" s="76"/>
      <c r="H158" s="73"/>
      <c r="I158" s="73"/>
      <c r="J158" s="73"/>
      <c r="K158" s="73"/>
      <c r="L158" s="73"/>
      <c r="M158" s="73"/>
      <c r="N158" s="73"/>
      <c r="O158" s="73"/>
      <c r="P158" s="98"/>
      <c r="Q158" s="98"/>
      <c r="R158" s="98"/>
      <c r="S158" s="98"/>
      <c r="T158" s="98"/>
      <c r="U158" s="73"/>
      <c r="V158" s="73"/>
      <c r="W158" s="98"/>
      <c r="X158" s="98"/>
      <c r="Y158" s="98"/>
      <c r="Z158" s="98"/>
      <c r="AA158" s="98"/>
      <c r="AB158" s="98"/>
      <c r="AC158" s="98"/>
      <c r="AD158" s="98"/>
      <c r="AE158" s="98"/>
    </row>
    <row r="159" spans="1:31" ht="12.75">
      <c r="A159" s="73"/>
      <c r="B159" s="73"/>
      <c r="C159" s="73"/>
      <c r="D159" s="73"/>
      <c r="E159" s="73"/>
      <c r="F159" s="73"/>
      <c r="G159" s="76"/>
      <c r="H159" s="73"/>
      <c r="I159" s="73"/>
      <c r="J159" s="81" t="s">
        <v>7</v>
      </c>
      <c r="K159" s="81"/>
      <c r="L159" s="79"/>
      <c r="M159" s="91"/>
      <c r="N159" s="73"/>
      <c r="O159" s="73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</row>
    <row r="160" spans="1:31" ht="12.75">
      <c r="A160" s="73"/>
      <c r="B160" s="73"/>
      <c r="C160" s="73"/>
      <c r="D160" s="73"/>
      <c r="E160" s="73"/>
      <c r="F160" s="73"/>
      <c r="G160" s="81" t="s">
        <v>95</v>
      </c>
      <c r="H160" s="93"/>
      <c r="I160" s="94"/>
      <c r="J160" s="81" t="s">
        <v>10</v>
      </c>
      <c r="K160" s="81"/>
      <c r="L160" s="95"/>
      <c r="M160" s="88"/>
      <c r="N160" s="73"/>
      <c r="O160" s="73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</row>
    <row r="161" spans="1:31" ht="105">
      <c r="A161" s="81"/>
      <c r="B161" s="81"/>
      <c r="C161" s="81"/>
      <c r="D161" s="81"/>
      <c r="E161" s="81"/>
      <c r="F161" s="81"/>
      <c r="G161" s="76" t="s">
        <v>11</v>
      </c>
      <c r="H161" s="96" t="s">
        <v>12</v>
      </c>
      <c r="I161" s="96" t="s">
        <v>13</v>
      </c>
      <c r="J161" s="96" t="s">
        <v>14</v>
      </c>
      <c r="K161" s="96" t="s">
        <v>15</v>
      </c>
      <c r="L161" s="96" t="s">
        <v>16</v>
      </c>
      <c r="M161" s="96" t="s">
        <v>17</v>
      </c>
      <c r="N161" s="81" t="s">
        <v>18</v>
      </c>
      <c r="O161" s="81" t="s">
        <v>19</v>
      </c>
      <c r="P161" s="97" t="s">
        <v>20</v>
      </c>
      <c r="Q161" s="97" t="s">
        <v>21</v>
      </c>
      <c r="R161" s="97" t="s">
        <v>22</v>
      </c>
      <c r="S161" s="97" t="s">
        <v>23</v>
      </c>
      <c r="T161" s="97" t="s">
        <v>24</v>
      </c>
      <c r="U161" s="97" t="s">
        <v>20</v>
      </c>
      <c r="V161" s="97" t="s">
        <v>21</v>
      </c>
      <c r="W161" s="97" t="s">
        <v>22</v>
      </c>
      <c r="X161" s="97" t="s">
        <v>23</v>
      </c>
      <c r="Y161" s="97" t="s">
        <v>24</v>
      </c>
      <c r="Z161" s="97" t="s">
        <v>20</v>
      </c>
      <c r="AA161" s="97" t="s">
        <v>21</v>
      </c>
      <c r="AB161" s="97" t="s">
        <v>22</v>
      </c>
      <c r="AC161" s="97" t="s">
        <v>23</v>
      </c>
      <c r="AD161" s="97" t="s">
        <v>24</v>
      </c>
      <c r="AE161" s="98"/>
    </row>
    <row r="162" spans="1:31" ht="12.75">
      <c r="A162" s="99"/>
      <c r="B162" s="75"/>
      <c r="C162" s="100"/>
      <c r="D162" s="73"/>
      <c r="E162" s="99"/>
      <c r="F162" s="73"/>
      <c r="G162" s="101"/>
      <c r="H162" s="102"/>
      <c r="I162" s="102"/>
      <c r="J162" s="102"/>
      <c r="K162" s="102"/>
      <c r="L162" s="102"/>
      <c r="M162" s="102"/>
      <c r="N162" s="101"/>
      <c r="O162" s="102"/>
      <c r="P162" s="102"/>
      <c r="Q162" s="102"/>
      <c r="R162" s="102"/>
      <c r="S162" s="102"/>
      <c r="T162" s="102"/>
      <c r="U162" s="103"/>
      <c r="V162" s="102"/>
      <c r="W162" s="102"/>
      <c r="X162" s="102"/>
      <c r="Y162" s="102"/>
      <c r="Z162" s="103"/>
      <c r="AA162" s="102"/>
      <c r="AB162" s="102"/>
      <c r="AC162" s="102"/>
      <c r="AD162" s="102"/>
      <c r="AE162" s="104"/>
    </row>
    <row r="163" spans="1:31" ht="12.75">
      <c r="A163" s="99"/>
      <c r="B163" s="75"/>
      <c r="C163" s="100"/>
      <c r="D163" s="73"/>
      <c r="E163" s="99"/>
      <c r="F163" s="73"/>
      <c r="G163" s="101"/>
      <c r="H163" s="102"/>
      <c r="I163" s="102"/>
      <c r="J163" s="102"/>
      <c r="K163" s="102"/>
      <c r="L163" s="102"/>
      <c r="M163" s="102"/>
      <c r="N163" s="101"/>
      <c r="O163" s="102"/>
      <c r="P163" s="102"/>
      <c r="Q163" s="102"/>
      <c r="R163" s="102"/>
      <c r="S163" s="102"/>
      <c r="T163" s="102"/>
      <c r="U163" s="103"/>
      <c r="V163" s="102"/>
      <c r="W163" s="102"/>
      <c r="X163" s="102"/>
      <c r="Y163" s="102"/>
      <c r="Z163" s="103"/>
      <c r="AA163" s="102"/>
      <c r="AB163" s="102"/>
      <c r="AC163" s="102"/>
      <c r="AD163" s="102"/>
      <c r="AE163" s="104"/>
    </row>
    <row r="164" spans="1:31" ht="12.75">
      <c r="A164" s="99"/>
      <c r="B164" s="75"/>
      <c r="C164" s="100"/>
      <c r="D164" s="73"/>
      <c r="E164" s="99"/>
      <c r="F164" s="73"/>
      <c r="G164" s="101"/>
      <c r="H164" s="102"/>
      <c r="I164" s="102"/>
      <c r="J164" s="102"/>
      <c r="K164" s="102"/>
      <c r="L164" s="102"/>
      <c r="M164" s="102"/>
      <c r="N164" s="101"/>
      <c r="O164" s="102"/>
      <c r="P164" s="102"/>
      <c r="Q164" s="102"/>
      <c r="R164" s="102"/>
      <c r="S164" s="102"/>
      <c r="T164" s="102"/>
      <c r="U164" s="103"/>
      <c r="V164" s="102"/>
      <c r="W164" s="102"/>
      <c r="X164" s="102"/>
      <c r="Y164" s="102"/>
      <c r="Z164" s="103"/>
      <c r="AA164" s="102"/>
      <c r="AB164" s="102"/>
      <c r="AC164" s="102"/>
      <c r="AD164" s="102"/>
      <c r="AE164" s="104"/>
    </row>
    <row r="165" spans="1:31" ht="12.75">
      <c r="A165" s="99"/>
      <c r="B165" s="75"/>
      <c r="C165" s="100"/>
      <c r="D165" s="73"/>
      <c r="E165" s="99"/>
      <c r="F165" s="73"/>
      <c r="G165" s="101"/>
      <c r="H165" s="102"/>
      <c r="I165" s="102"/>
      <c r="J165" s="102"/>
      <c r="K165" s="102"/>
      <c r="L165" s="102"/>
      <c r="M165" s="102"/>
      <c r="N165" s="101"/>
      <c r="O165" s="102"/>
      <c r="P165" s="102"/>
      <c r="Q165" s="102"/>
      <c r="R165" s="102"/>
      <c r="S165" s="102"/>
      <c r="T165" s="102"/>
      <c r="U165" s="103"/>
      <c r="V165" s="102"/>
      <c r="W165" s="102"/>
      <c r="X165" s="102"/>
      <c r="Y165" s="102"/>
      <c r="Z165" s="103"/>
      <c r="AA165" s="102"/>
      <c r="AB165" s="102"/>
      <c r="AC165" s="102"/>
      <c r="AD165" s="102"/>
      <c r="AE165" s="104"/>
    </row>
    <row r="166" spans="1:31" ht="12.75">
      <c r="A166" s="99"/>
      <c r="B166" s="75"/>
      <c r="C166" s="100"/>
      <c r="D166" s="73"/>
      <c r="E166" s="99"/>
      <c r="F166" s="73"/>
      <c r="G166" s="101"/>
      <c r="H166" s="102"/>
      <c r="I166" s="102"/>
      <c r="J166" s="102"/>
      <c r="K166" s="102"/>
      <c r="L166" s="102"/>
      <c r="M166" s="102"/>
      <c r="N166" s="101"/>
      <c r="O166" s="102"/>
      <c r="P166" s="102"/>
      <c r="Q166" s="102"/>
      <c r="R166" s="102"/>
      <c r="S166" s="102"/>
      <c r="T166" s="102"/>
      <c r="U166" s="103"/>
      <c r="V166" s="102"/>
      <c r="W166" s="102"/>
      <c r="X166" s="102"/>
      <c r="Y166" s="102"/>
      <c r="Z166" s="103"/>
      <c r="AA166" s="102"/>
      <c r="AB166" s="102"/>
      <c r="AC166" s="102"/>
      <c r="AD166" s="102"/>
      <c r="AE166" s="104"/>
    </row>
    <row r="167" spans="1:31" ht="12.75">
      <c r="A167" s="99"/>
      <c r="B167" s="75"/>
      <c r="C167" s="100"/>
      <c r="D167" s="73"/>
      <c r="E167" s="99"/>
      <c r="F167" s="73"/>
      <c r="G167" s="101"/>
      <c r="H167" s="102"/>
      <c r="I167" s="102"/>
      <c r="J167" s="102"/>
      <c r="K167" s="102"/>
      <c r="L167" s="102"/>
      <c r="M167" s="102"/>
      <c r="N167" s="101"/>
      <c r="O167" s="102"/>
      <c r="P167" s="102"/>
      <c r="Q167" s="102"/>
      <c r="R167" s="102"/>
      <c r="S167" s="102"/>
      <c r="T167" s="102"/>
      <c r="U167" s="103"/>
      <c r="V167" s="102"/>
      <c r="W167" s="102"/>
      <c r="X167" s="102"/>
      <c r="Y167" s="102"/>
      <c r="Z167" s="103"/>
      <c r="AA167" s="102"/>
      <c r="AB167" s="102"/>
      <c r="AC167" s="102"/>
      <c r="AD167" s="102"/>
      <c r="AE167" s="104"/>
    </row>
    <row r="168" spans="1:31" ht="12.75">
      <c r="A168" s="99"/>
      <c r="B168" s="75"/>
      <c r="C168" s="100"/>
      <c r="D168" s="73"/>
      <c r="E168" s="99"/>
      <c r="F168" s="73"/>
      <c r="G168" s="101"/>
      <c r="H168" s="102"/>
      <c r="I168" s="102"/>
      <c r="J168" s="102"/>
      <c r="K168" s="102"/>
      <c r="L168" s="102"/>
      <c r="M168" s="102"/>
      <c r="N168" s="101"/>
      <c r="O168" s="102"/>
      <c r="P168" s="102"/>
      <c r="Q168" s="102"/>
      <c r="R168" s="102"/>
      <c r="S168" s="102"/>
      <c r="T168" s="102"/>
      <c r="U168" s="103"/>
      <c r="V168" s="102"/>
      <c r="W168" s="102"/>
      <c r="X168" s="102"/>
      <c r="Y168" s="102"/>
      <c r="Z168" s="103"/>
      <c r="AA168" s="102"/>
      <c r="AB168" s="102"/>
      <c r="AC168" s="102"/>
      <c r="AD168" s="102"/>
      <c r="AE168" s="104"/>
    </row>
    <row r="169" spans="1:31" ht="12.75">
      <c r="A169" s="99"/>
      <c r="B169" s="75"/>
      <c r="C169" s="100"/>
      <c r="D169" s="73"/>
      <c r="E169" s="99"/>
      <c r="F169" s="73"/>
      <c r="G169" s="101"/>
      <c r="H169" s="102"/>
      <c r="I169" s="102"/>
      <c r="J169" s="102"/>
      <c r="K169" s="102"/>
      <c r="L169" s="102"/>
      <c r="M169" s="102"/>
      <c r="N169" s="101"/>
      <c r="O169" s="102"/>
      <c r="P169" s="102"/>
      <c r="Q169" s="102"/>
      <c r="R169" s="102"/>
      <c r="S169" s="102"/>
      <c r="T169" s="102"/>
      <c r="U169" s="103"/>
      <c r="V169" s="102"/>
      <c r="W169" s="102"/>
      <c r="X169" s="102"/>
      <c r="Y169" s="102"/>
      <c r="Z169" s="103"/>
      <c r="AA169" s="102"/>
      <c r="AB169" s="102"/>
      <c r="AC169" s="102"/>
      <c r="AD169" s="102"/>
      <c r="AE169" s="104"/>
    </row>
    <row r="170" spans="1:31" ht="12.75">
      <c r="A170" s="99"/>
      <c r="B170" s="75"/>
      <c r="C170" s="100"/>
      <c r="D170" s="73"/>
      <c r="E170" s="99"/>
      <c r="F170" s="73"/>
      <c r="G170" s="101"/>
      <c r="H170" s="102"/>
      <c r="I170" s="102"/>
      <c r="J170" s="102"/>
      <c r="K170" s="102"/>
      <c r="L170" s="102"/>
      <c r="M170" s="102"/>
      <c r="N170" s="101"/>
      <c r="O170" s="102"/>
      <c r="P170" s="102"/>
      <c r="Q170" s="102"/>
      <c r="R170" s="102"/>
      <c r="S170" s="102"/>
      <c r="T170" s="102"/>
      <c r="U170" s="103"/>
      <c r="V170" s="102"/>
      <c r="W170" s="102"/>
      <c r="X170" s="102"/>
      <c r="Y170" s="102"/>
      <c r="Z170" s="103"/>
      <c r="AA170" s="102"/>
      <c r="AB170" s="102"/>
      <c r="AC170" s="102"/>
      <c r="AD170" s="102"/>
      <c r="AE170" s="104"/>
    </row>
    <row r="171" spans="1:31" ht="12.75">
      <c r="A171" s="99"/>
      <c r="B171" s="75"/>
      <c r="C171" s="100"/>
      <c r="D171" s="73"/>
      <c r="E171" s="99"/>
      <c r="F171" s="73"/>
      <c r="G171" s="101"/>
      <c r="H171" s="102"/>
      <c r="I171" s="102"/>
      <c r="J171" s="102"/>
      <c r="K171" s="102"/>
      <c r="L171" s="102"/>
      <c r="M171" s="102"/>
      <c r="N171" s="101"/>
      <c r="O171" s="102"/>
      <c r="P171" s="102"/>
      <c r="Q171" s="102"/>
      <c r="R171" s="102"/>
      <c r="S171" s="102"/>
      <c r="T171" s="102"/>
      <c r="U171" s="103"/>
      <c r="V171" s="102"/>
      <c r="W171" s="102"/>
      <c r="X171" s="102"/>
      <c r="Y171" s="102"/>
      <c r="Z171" s="103"/>
      <c r="AA171" s="102"/>
      <c r="AB171" s="102"/>
      <c r="AC171" s="102"/>
      <c r="AD171" s="102"/>
      <c r="AE171" s="104"/>
    </row>
    <row r="172" spans="1:31" ht="12.75">
      <c r="A172" s="99"/>
      <c r="B172" s="75"/>
      <c r="C172" s="100"/>
      <c r="D172" s="73"/>
      <c r="E172" s="99"/>
      <c r="F172" s="73"/>
      <c r="G172" s="101"/>
      <c r="H172" s="102"/>
      <c r="I172" s="102"/>
      <c r="J172" s="102"/>
      <c r="K172" s="102"/>
      <c r="L172" s="102"/>
      <c r="M172" s="102"/>
      <c r="N172" s="101"/>
      <c r="O172" s="102"/>
      <c r="P172" s="102"/>
      <c r="Q172" s="102"/>
      <c r="R172" s="102"/>
      <c r="S172" s="102"/>
      <c r="T172" s="102"/>
      <c r="U172" s="103"/>
      <c r="V172" s="102"/>
      <c r="W172" s="102"/>
      <c r="X172" s="102"/>
      <c r="Y172" s="102"/>
      <c r="Z172" s="103"/>
      <c r="AA172" s="102"/>
      <c r="AB172" s="102"/>
      <c r="AC172" s="102"/>
      <c r="AD172" s="102"/>
      <c r="AE172" s="104"/>
    </row>
    <row r="173" spans="1:31" ht="12.75">
      <c r="A173" s="99"/>
      <c r="B173" s="75"/>
      <c r="C173" s="100"/>
      <c r="D173" s="73"/>
      <c r="E173" s="99"/>
      <c r="F173" s="73"/>
      <c r="G173" s="101"/>
      <c r="H173" s="102"/>
      <c r="I173" s="102"/>
      <c r="J173" s="102"/>
      <c r="K173" s="102"/>
      <c r="L173" s="102"/>
      <c r="M173" s="102"/>
      <c r="N173" s="101"/>
      <c r="O173" s="102"/>
      <c r="P173" s="102"/>
      <c r="Q173" s="102"/>
      <c r="R173" s="102"/>
      <c r="S173" s="102"/>
      <c r="T173" s="102"/>
      <c r="U173" s="103"/>
      <c r="V173" s="102"/>
      <c r="W173" s="102"/>
      <c r="X173" s="102"/>
      <c r="Y173" s="102"/>
      <c r="Z173" s="103"/>
      <c r="AA173" s="102"/>
      <c r="AB173" s="102"/>
      <c r="AC173" s="102"/>
      <c r="AD173" s="102"/>
      <c r="AE173" s="104"/>
    </row>
    <row r="174" spans="1:31" ht="12.75">
      <c r="A174" s="99"/>
      <c r="B174" s="75"/>
      <c r="C174" s="100"/>
      <c r="D174" s="73"/>
      <c r="E174" s="99"/>
      <c r="F174" s="73"/>
      <c r="G174" s="101"/>
      <c r="H174" s="102"/>
      <c r="I174" s="102"/>
      <c r="J174" s="102"/>
      <c r="K174" s="102"/>
      <c r="L174" s="102"/>
      <c r="M174" s="102"/>
      <c r="N174" s="101"/>
      <c r="O174" s="102"/>
      <c r="P174" s="102"/>
      <c r="Q174" s="102"/>
      <c r="R174" s="102"/>
      <c r="S174" s="102"/>
      <c r="T174" s="102"/>
      <c r="U174" s="103"/>
      <c r="V174" s="102"/>
      <c r="W174" s="102"/>
      <c r="X174" s="102"/>
      <c r="Y174" s="102"/>
      <c r="Z174" s="103"/>
      <c r="AA174" s="102"/>
      <c r="AB174" s="102"/>
      <c r="AC174" s="102"/>
      <c r="AD174" s="102"/>
      <c r="AE174" s="104"/>
    </row>
    <row r="175" spans="1:31" ht="12.75">
      <c r="A175" s="99"/>
      <c r="B175" s="75"/>
      <c r="C175" s="100"/>
      <c r="D175" s="73"/>
      <c r="E175" s="99"/>
      <c r="F175" s="73"/>
      <c r="G175" s="101"/>
      <c r="H175" s="102"/>
      <c r="I175" s="102"/>
      <c r="J175" s="102"/>
      <c r="K175" s="102"/>
      <c r="L175" s="102"/>
      <c r="M175" s="102"/>
      <c r="N175" s="101"/>
      <c r="O175" s="102"/>
      <c r="P175" s="102"/>
      <c r="Q175" s="102"/>
      <c r="R175" s="102"/>
      <c r="S175" s="102"/>
      <c r="T175" s="102"/>
      <c r="U175" s="103"/>
      <c r="V175" s="102"/>
      <c r="W175" s="102"/>
      <c r="X175" s="102"/>
      <c r="Y175" s="102"/>
      <c r="Z175" s="103"/>
      <c r="AA175" s="102"/>
      <c r="AB175" s="102"/>
      <c r="AC175" s="102"/>
      <c r="AD175" s="102"/>
      <c r="AE175" s="104"/>
    </row>
    <row r="176" spans="1:31" ht="12.75">
      <c r="A176" s="99"/>
      <c r="B176" s="75"/>
      <c r="C176" s="100"/>
      <c r="D176" s="73"/>
      <c r="E176" s="99"/>
      <c r="F176" s="73"/>
      <c r="G176" s="101"/>
      <c r="H176" s="102"/>
      <c r="I176" s="102"/>
      <c r="J176" s="102"/>
      <c r="K176" s="102"/>
      <c r="L176" s="102"/>
      <c r="M176" s="102"/>
      <c r="N176" s="101"/>
      <c r="O176" s="102"/>
      <c r="P176" s="102"/>
      <c r="Q176" s="102"/>
      <c r="R176" s="102"/>
      <c r="S176" s="102"/>
      <c r="T176" s="102"/>
      <c r="U176" s="103"/>
      <c r="V176" s="102"/>
      <c r="W176" s="102"/>
      <c r="X176" s="102"/>
      <c r="Y176" s="102"/>
      <c r="Z176" s="103"/>
      <c r="AA176" s="102"/>
      <c r="AB176" s="102"/>
      <c r="AC176" s="102"/>
      <c r="AD176" s="102"/>
      <c r="AE176" s="104"/>
    </row>
    <row r="177" spans="1:31" ht="12.75">
      <c r="A177" s="99"/>
      <c r="B177" s="75"/>
      <c r="C177" s="100"/>
      <c r="D177" s="73"/>
      <c r="E177" s="99"/>
      <c r="F177" s="73"/>
      <c r="G177" s="101"/>
      <c r="H177" s="102"/>
      <c r="I177" s="102"/>
      <c r="J177" s="102"/>
      <c r="K177" s="102"/>
      <c r="L177" s="102"/>
      <c r="M177" s="102"/>
      <c r="N177" s="101"/>
      <c r="O177" s="102"/>
      <c r="P177" s="102"/>
      <c r="Q177" s="102"/>
      <c r="R177" s="102"/>
      <c r="S177" s="102"/>
      <c r="T177" s="102"/>
      <c r="U177" s="103"/>
      <c r="V177" s="102"/>
      <c r="W177" s="102"/>
      <c r="X177" s="102"/>
      <c r="Y177" s="102"/>
      <c r="Z177" s="103"/>
      <c r="AA177" s="102"/>
      <c r="AB177" s="102"/>
      <c r="AC177" s="102"/>
      <c r="AD177" s="102"/>
      <c r="AE177" s="104"/>
    </row>
    <row r="178" spans="1:31" ht="12.75">
      <c r="A178" s="99"/>
      <c r="B178" s="75"/>
      <c r="C178" s="100"/>
      <c r="D178" s="73"/>
      <c r="E178" s="99"/>
      <c r="F178" s="73"/>
      <c r="G178" s="101"/>
      <c r="H178" s="102"/>
      <c r="I178" s="102"/>
      <c r="J178" s="102"/>
      <c r="K178" s="102"/>
      <c r="L178" s="102"/>
      <c r="M178" s="102"/>
      <c r="N178" s="101"/>
      <c r="O178" s="102"/>
      <c r="P178" s="102"/>
      <c r="Q178" s="102"/>
      <c r="R178" s="102"/>
      <c r="S178" s="102"/>
      <c r="T178" s="102"/>
      <c r="U178" s="103"/>
      <c r="V178" s="102"/>
      <c r="W178" s="102"/>
      <c r="X178" s="102"/>
      <c r="Y178" s="102"/>
      <c r="Z178" s="103"/>
      <c r="AA178" s="102"/>
      <c r="AB178" s="102"/>
      <c r="AC178" s="102"/>
      <c r="AD178" s="102"/>
      <c r="AE178" s="104"/>
    </row>
    <row r="179" spans="1:31" ht="12.75">
      <c r="A179" s="99"/>
      <c r="B179" s="75"/>
      <c r="C179" s="100"/>
      <c r="D179" s="73"/>
      <c r="E179" s="99"/>
      <c r="F179" s="73"/>
      <c r="G179" s="101"/>
      <c r="H179" s="102"/>
      <c r="I179" s="102"/>
      <c r="J179" s="102"/>
      <c r="K179" s="102"/>
      <c r="L179" s="102"/>
      <c r="M179" s="102"/>
      <c r="N179" s="101"/>
      <c r="O179" s="102"/>
      <c r="P179" s="102"/>
      <c r="Q179" s="102"/>
      <c r="R179" s="102"/>
      <c r="S179" s="102"/>
      <c r="T179" s="102"/>
      <c r="U179" s="103"/>
      <c r="V179" s="102"/>
      <c r="W179" s="102"/>
      <c r="X179" s="102"/>
      <c r="Y179" s="102"/>
      <c r="Z179" s="103"/>
      <c r="AA179" s="102"/>
      <c r="AB179" s="102"/>
      <c r="AC179" s="102"/>
      <c r="AD179" s="102"/>
      <c r="AE179" s="104"/>
    </row>
    <row r="180" spans="1:31" ht="12.75">
      <c r="A180" s="99"/>
      <c r="B180" s="75"/>
      <c r="C180" s="100"/>
      <c r="D180" s="73"/>
      <c r="E180" s="99"/>
      <c r="F180" s="73"/>
      <c r="G180" s="101"/>
      <c r="H180" s="102"/>
      <c r="I180" s="102"/>
      <c r="J180" s="102"/>
      <c r="K180" s="102"/>
      <c r="L180" s="102"/>
      <c r="M180" s="102"/>
      <c r="N180" s="101"/>
      <c r="O180" s="102"/>
      <c r="P180" s="102"/>
      <c r="Q180" s="102"/>
      <c r="R180" s="102"/>
      <c r="S180" s="102"/>
      <c r="T180" s="102"/>
      <c r="U180" s="103"/>
      <c r="V180" s="102"/>
      <c r="W180" s="102"/>
      <c r="X180" s="102"/>
      <c r="Y180" s="102"/>
      <c r="Z180" s="103"/>
      <c r="AA180" s="102"/>
      <c r="AB180" s="102"/>
      <c r="AC180" s="102"/>
      <c r="AD180" s="102"/>
      <c r="AE180" s="104"/>
    </row>
    <row r="181" spans="1:31" ht="12.75">
      <c r="A181" s="99"/>
      <c r="B181" s="75"/>
      <c r="C181" s="100"/>
      <c r="D181" s="73"/>
      <c r="E181" s="99"/>
      <c r="F181" s="73"/>
      <c r="G181" s="101"/>
      <c r="H181" s="102"/>
      <c r="I181" s="102"/>
      <c r="J181" s="102"/>
      <c r="K181" s="102"/>
      <c r="L181" s="102"/>
      <c r="M181" s="102"/>
      <c r="N181" s="101"/>
      <c r="O181" s="102"/>
      <c r="P181" s="102"/>
      <c r="Q181" s="102"/>
      <c r="R181" s="102"/>
      <c r="S181" s="102"/>
      <c r="T181" s="102"/>
      <c r="U181" s="103"/>
      <c r="V181" s="102"/>
      <c r="W181" s="102"/>
      <c r="X181" s="102"/>
      <c r="Y181" s="102"/>
      <c r="Z181" s="103"/>
      <c r="AA181" s="102"/>
      <c r="AB181" s="102"/>
      <c r="AC181" s="102"/>
      <c r="AD181" s="102"/>
      <c r="AE181" s="104"/>
    </row>
    <row r="182" spans="1:31" ht="12.75">
      <c r="A182" s="73"/>
      <c r="B182" s="73"/>
      <c r="C182" s="73"/>
      <c r="D182" s="73"/>
      <c r="E182" s="73"/>
      <c r="F182" s="73"/>
      <c r="G182" s="105"/>
      <c r="H182" s="73"/>
      <c r="I182" s="73"/>
      <c r="J182" s="73"/>
      <c r="K182" s="73"/>
      <c r="L182" s="73"/>
      <c r="M182" s="73"/>
      <c r="N182" s="73"/>
      <c r="O182" s="73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</row>
    <row r="183" spans="1:30" ht="12.75">
      <c r="A183" s="73"/>
      <c r="B183" s="73"/>
      <c r="C183" s="73"/>
      <c r="D183" s="73"/>
      <c r="E183" s="73"/>
      <c r="F183" s="73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</row>
    <row r="184" spans="1:31" ht="12.75">
      <c r="A184" s="73"/>
      <c r="B184" s="73"/>
      <c r="C184" s="73"/>
      <c r="D184" s="73"/>
      <c r="E184" s="73"/>
      <c r="F184" s="73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81"/>
      <c r="AB184" s="81"/>
      <c r="AC184" s="81"/>
      <c r="AD184" s="81"/>
      <c r="AE184" s="106"/>
    </row>
    <row r="185" spans="1:31" ht="12.75">
      <c r="A185" s="73"/>
      <c r="B185" s="73"/>
      <c r="C185" s="73"/>
      <c r="D185" s="73"/>
      <c r="E185" s="73"/>
      <c r="F185" s="73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107"/>
    </row>
    <row r="186" spans="1:31" ht="12.75">
      <c r="A186" s="73"/>
      <c r="B186" s="73"/>
      <c r="C186" s="73"/>
      <c r="D186" s="73"/>
      <c r="E186" s="73"/>
      <c r="F186" s="73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83"/>
    </row>
    <row r="187" spans="1:30" ht="12.75">
      <c r="A187" s="73"/>
      <c r="B187" s="73"/>
      <c r="C187" s="73"/>
      <c r="D187" s="73"/>
      <c r="E187" s="73"/>
      <c r="F187" s="73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</row>
    <row r="188" spans="1:31" ht="12.75">
      <c r="A188" s="73"/>
      <c r="B188" s="73"/>
      <c r="C188" s="73"/>
      <c r="D188" s="73"/>
      <c r="E188" s="73"/>
      <c r="F188" s="73"/>
      <c r="G188" s="76"/>
      <c r="H188" s="73"/>
      <c r="I188" s="73"/>
      <c r="J188" s="73"/>
      <c r="K188" s="73"/>
      <c r="L188" s="73"/>
      <c r="M188" s="73"/>
      <c r="N188" s="73"/>
      <c r="O188" s="73"/>
      <c r="P188" s="98"/>
      <c r="Q188" s="98"/>
      <c r="R188" s="98"/>
      <c r="S188" s="98"/>
      <c r="T188" s="98"/>
      <c r="U188" s="73"/>
      <c r="V188" s="73"/>
      <c r="W188" s="98"/>
      <c r="X188" s="98"/>
      <c r="Y188" s="98"/>
      <c r="Z188" s="98"/>
      <c r="AA188" s="98"/>
      <c r="AB188" s="98"/>
      <c r="AC188" s="98"/>
      <c r="AD188" s="98"/>
      <c r="AE188" s="98"/>
    </row>
    <row r="189" spans="1:31" ht="12.75">
      <c r="A189" s="73"/>
      <c r="B189" s="73"/>
      <c r="C189" s="73"/>
      <c r="D189" s="73"/>
      <c r="E189" s="73"/>
      <c r="F189" s="73"/>
      <c r="G189" s="76"/>
      <c r="H189" s="73"/>
      <c r="I189" s="73"/>
      <c r="J189" s="81" t="s">
        <v>7</v>
      </c>
      <c r="K189" s="81"/>
      <c r="L189" s="79"/>
      <c r="M189" s="91"/>
      <c r="N189" s="73"/>
      <c r="O189" s="73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</row>
    <row r="190" spans="1:31" ht="12.75">
      <c r="A190" s="73"/>
      <c r="B190" s="73"/>
      <c r="C190" s="73"/>
      <c r="D190" s="73"/>
      <c r="E190" s="73"/>
      <c r="F190" s="73"/>
      <c r="G190" s="81" t="s">
        <v>97</v>
      </c>
      <c r="H190" s="93"/>
      <c r="I190" s="94"/>
      <c r="J190" s="81" t="s">
        <v>10</v>
      </c>
      <c r="K190" s="81"/>
      <c r="L190" s="95"/>
      <c r="M190" s="88"/>
      <c r="N190" s="73"/>
      <c r="O190" s="73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</row>
    <row r="191" spans="1:31" ht="105">
      <c r="A191" s="81"/>
      <c r="B191" s="81"/>
      <c r="C191" s="81"/>
      <c r="D191" s="81"/>
      <c r="E191" s="81"/>
      <c r="F191" s="81"/>
      <c r="G191" s="76" t="s">
        <v>11</v>
      </c>
      <c r="H191" s="96" t="s">
        <v>12</v>
      </c>
      <c r="I191" s="96" t="s">
        <v>13</v>
      </c>
      <c r="J191" s="96" t="s">
        <v>14</v>
      </c>
      <c r="K191" s="96" t="s">
        <v>15</v>
      </c>
      <c r="L191" s="96" t="s">
        <v>16</v>
      </c>
      <c r="M191" s="96" t="s">
        <v>17</v>
      </c>
      <c r="N191" s="81" t="s">
        <v>18</v>
      </c>
      <c r="O191" s="81" t="s">
        <v>19</v>
      </c>
      <c r="P191" s="97" t="s">
        <v>20</v>
      </c>
      <c r="Q191" s="97" t="s">
        <v>21</v>
      </c>
      <c r="R191" s="97" t="s">
        <v>22</v>
      </c>
      <c r="S191" s="97" t="s">
        <v>23</v>
      </c>
      <c r="T191" s="97" t="s">
        <v>24</v>
      </c>
      <c r="U191" s="97" t="s">
        <v>20</v>
      </c>
      <c r="V191" s="97" t="s">
        <v>21</v>
      </c>
      <c r="W191" s="97" t="s">
        <v>22</v>
      </c>
      <c r="X191" s="97" t="s">
        <v>23</v>
      </c>
      <c r="Y191" s="97" t="s">
        <v>24</v>
      </c>
      <c r="Z191" s="97" t="s">
        <v>20</v>
      </c>
      <c r="AA191" s="97" t="s">
        <v>21</v>
      </c>
      <c r="AB191" s="97" t="s">
        <v>22</v>
      </c>
      <c r="AC191" s="97" t="s">
        <v>23</v>
      </c>
      <c r="AD191" s="97" t="s">
        <v>24</v>
      </c>
      <c r="AE191" s="98"/>
    </row>
    <row r="192" spans="1:31" ht="12.75">
      <c r="A192" s="99"/>
      <c r="B192" s="75"/>
      <c r="C192" s="100"/>
      <c r="D192" s="73"/>
      <c r="E192" s="99"/>
      <c r="F192" s="73"/>
      <c r="G192" s="101"/>
      <c r="H192" s="102"/>
      <c r="I192" s="102"/>
      <c r="J192" s="102"/>
      <c r="K192" s="102"/>
      <c r="L192" s="102"/>
      <c r="M192" s="102"/>
      <c r="N192" s="101"/>
      <c r="O192" s="102"/>
      <c r="P192" s="102"/>
      <c r="Q192" s="102"/>
      <c r="R192" s="102"/>
      <c r="S192" s="102"/>
      <c r="T192" s="102"/>
      <c r="U192" s="103"/>
      <c r="V192" s="102"/>
      <c r="W192" s="102"/>
      <c r="X192" s="102"/>
      <c r="Y192" s="102"/>
      <c r="Z192" s="103"/>
      <c r="AA192" s="102"/>
      <c r="AB192" s="102"/>
      <c r="AC192" s="102"/>
      <c r="AD192" s="102"/>
      <c r="AE192" s="104"/>
    </row>
    <row r="193" spans="1:31" ht="12.75">
      <c r="A193" s="99"/>
      <c r="B193" s="75"/>
      <c r="C193" s="100"/>
      <c r="D193" s="73"/>
      <c r="E193" s="99"/>
      <c r="F193" s="73"/>
      <c r="G193" s="101"/>
      <c r="H193" s="102"/>
      <c r="I193" s="102"/>
      <c r="J193" s="102"/>
      <c r="K193" s="102"/>
      <c r="L193" s="102"/>
      <c r="M193" s="102"/>
      <c r="N193" s="101"/>
      <c r="O193" s="102"/>
      <c r="P193" s="102"/>
      <c r="Q193" s="102"/>
      <c r="R193" s="102"/>
      <c r="S193" s="102"/>
      <c r="T193" s="102"/>
      <c r="U193" s="103"/>
      <c r="V193" s="102"/>
      <c r="W193" s="102"/>
      <c r="X193" s="102"/>
      <c r="Y193" s="102"/>
      <c r="Z193" s="103"/>
      <c r="AA193" s="102"/>
      <c r="AB193" s="102"/>
      <c r="AC193" s="102"/>
      <c r="AD193" s="102"/>
      <c r="AE193" s="104"/>
    </row>
    <row r="194" spans="1:31" ht="12.75">
      <c r="A194" s="99"/>
      <c r="B194" s="75"/>
      <c r="C194" s="100"/>
      <c r="D194" s="73"/>
      <c r="E194" s="99"/>
      <c r="F194" s="73"/>
      <c r="G194" s="101"/>
      <c r="H194" s="102"/>
      <c r="I194" s="102"/>
      <c r="J194" s="102"/>
      <c r="K194" s="102"/>
      <c r="L194" s="102"/>
      <c r="M194" s="102"/>
      <c r="N194" s="101"/>
      <c r="O194" s="102"/>
      <c r="P194" s="102"/>
      <c r="Q194" s="102"/>
      <c r="R194" s="102"/>
      <c r="S194" s="102"/>
      <c r="T194" s="102"/>
      <c r="U194" s="103"/>
      <c r="V194" s="102"/>
      <c r="W194" s="102"/>
      <c r="X194" s="102"/>
      <c r="Y194" s="102"/>
      <c r="Z194" s="103"/>
      <c r="AA194" s="102"/>
      <c r="AB194" s="102"/>
      <c r="AC194" s="102"/>
      <c r="AD194" s="102"/>
      <c r="AE194" s="104"/>
    </row>
    <row r="195" spans="1:31" ht="12.75">
      <c r="A195" s="99"/>
      <c r="B195" s="75"/>
      <c r="C195" s="100"/>
      <c r="D195" s="73"/>
      <c r="E195" s="99"/>
      <c r="F195" s="73"/>
      <c r="G195" s="101"/>
      <c r="H195" s="102"/>
      <c r="I195" s="102"/>
      <c r="J195" s="102"/>
      <c r="K195" s="102"/>
      <c r="L195" s="102"/>
      <c r="M195" s="102"/>
      <c r="N195" s="101"/>
      <c r="O195" s="102"/>
      <c r="P195" s="102"/>
      <c r="Q195" s="102"/>
      <c r="R195" s="102"/>
      <c r="S195" s="102"/>
      <c r="T195" s="102"/>
      <c r="U195" s="103"/>
      <c r="V195" s="102"/>
      <c r="W195" s="102"/>
      <c r="X195" s="102"/>
      <c r="Y195" s="102"/>
      <c r="Z195" s="103"/>
      <c r="AA195" s="102"/>
      <c r="AB195" s="102"/>
      <c r="AC195" s="102"/>
      <c r="AD195" s="102"/>
      <c r="AE195" s="104"/>
    </row>
    <row r="196" spans="1:31" ht="12.75">
      <c r="A196" s="99"/>
      <c r="B196" s="75"/>
      <c r="C196" s="100"/>
      <c r="D196" s="73"/>
      <c r="E196" s="99"/>
      <c r="F196" s="73"/>
      <c r="G196" s="101"/>
      <c r="H196" s="102"/>
      <c r="I196" s="102"/>
      <c r="J196" s="102"/>
      <c r="K196" s="102"/>
      <c r="L196" s="102"/>
      <c r="M196" s="102"/>
      <c r="N196" s="101"/>
      <c r="O196" s="102"/>
      <c r="P196" s="102"/>
      <c r="Q196" s="102"/>
      <c r="R196" s="102"/>
      <c r="S196" s="102"/>
      <c r="T196" s="102"/>
      <c r="U196" s="103"/>
      <c r="V196" s="102"/>
      <c r="W196" s="102"/>
      <c r="X196" s="102"/>
      <c r="Y196" s="102"/>
      <c r="Z196" s="103"/>
      <c r="AA196" s="102"/>
      <c r="AB196" s="102"/>
      <c r="AC196" s="102"/>
      <c r="AD196" s="102"/>
      <c r="AE196" s="104"/>
    </row>
    <row r="197" spans="1:31" ht="12.75">
      <c r="A197" s="99"/>
      <c r="B197" s="75"/>
      <c r="C197" s="100"/>
      <c r="D197" s="73"/>
      <c r="E197" s="99"/>
      <c r="F197" s="73"/>
      <c r="G197" s="101"/>
      <c r="H197" s="102"/>
      <c r="I197" s="102"/>
      <c r="J197" s="102"/>
      <c r="K197" s="102"/>
      <c r="L197" s="102"/>
      <c r="M197" s="102"/>
      <c r="N197" s="101"/>
      <c r="O197" s="102"/>
      <c r="P197" s="102"/>
      <c r="Q197" s="102"/>
      <c r="R197" s="102"/>
      <c r="S197" s="102"/>
      <c r="T197" s="102"/>
      <c r="U197" s="103"/>
      <c r="V197" s="102"/>
      <c r="W197" s="102"/>
      <c r="X197" s="102"/>
      <c r="Y197" s="102"/>
      <c r="Z197" s="103"/>
      <c r="AA197" s="102"/>
      <c r="AB197" s="102"/>
      <c r="AC197" s="102"/>
      <c r="AD197" s="102"/>
      <c r="AE197" s="104"/>
    </row>
    <row r="198" spans="1:31" ht="12.75">
      <c r="A198" s="99"/>
      <c r="B198" s="75"/>
      <c r="C198" s="100"/>
      <c r="D198" s="73"/>
      <c r="E198" s="99"/>
      <c r="F198" s="73"/>
      <c r="G198" s="101"/>
      <c r="H198" s="102"/>
      <c r="I198" s="102"/>
      <c r="J198" s="102"/>
      <c r="K198" s="102"/>
      <c r="L198" s="102"/>
      <c r="M198" s="102"/>
      <c r="N198" s="101"/>
      <c r="O198" s="102"/>
      <c r="P198" s="102"/>
      <c r="Q198" s="102"/>
      <c r="R198" s="102"/>
      <c r="S198" s="102"/>
      <c r="T198" s="102"/>
      <c r="U198" s="103"/>
      <c r="V198" s="102"/>
      <c r="W198" s="102"/>
      <c r="X198" s="102"/>
      <c r="Y198" s="102"/>
      <c r="Z198" s="103"/>
      <c r="AA198" s="102"/>
      <c r="AB198" s="102"/>
      <c r="AC198" s="102"/>
      <c r="AD198" s="102"/>
      <c r="AE198" s="104"/>
    </row>
    <row r="199" spans="1:31" ht="12.75">
      <c r="A199" s="99"/>
      <c r="B199" s="75"/>
      <c r="C199" s="100"/>
      <c r="D199" s="73"/>
      <c r="E199" s="99"/>
      <c r="F199" s="73"/>
      <c r="G199" s="101"/>
      <c r="H199" s="102"/>
      <c r="I199" s="102"/>
      <c r="J199" s="102"/>
      <c r="K199" s="102"/>
      <c r="L199" s="102"/>
      <c r="M199" s="102"/>
      <c r="N199" s="101"/>
      <c r="O199" s="102"/>
      <c r="P199" s="102"/>
      <c r="Q199" s="102"/>
      <c r="R199" s="102"/>
      <c r="S199" s="102"/>
      <c r="T199" s="102"/>
      <c r="U199" s="103"/>
      <c r="V199" s="102"/>
      <c r="W199" s="102"/>
      <c r="X199" s="102"/>
      <c r="Y199" s="102"/>
      <c r="Z199" s="103"/>
      <c r="AA199" s="102"/>
      <c r="AB199" s="102"/>
      <c r="AC199" s="102"/>
      <c r="AD199" s="102"/>
      <c r="AE199" s="104"/>
    </row>
    <row r="200" spans="1:31" ht="12.75">
      <c r="A200" s="99"/>
      <c r="B200" s="75"/>
      <c r="C200" s="100"/>
      <c r="D200" s="73"/>
      <c r="E200" s="99"/>
      <c r="F200" s="73"/>
      <c r="G200" s="101"/>
      <c r="H200" s="102"/>
      <c r="I200" s="102"/>
      <c r="J200" s="102"/>
      <c r="K200" s="102"/>
      <c r="L200" s="102"/>
      <c r="M200" s="102"/>
      <c r="N200" s="101"/>
      <c r="O200" s="102"/>
      <c r="P200" s="102"/>
      <c r="Q200" s="102"/>
      <c r="R200" s="102"/>
      <c r="S200" s="102"/>
      <c r="T200" s="102"/>
      <c r="U200" s="103"/>
      <c r="V200" s="102"/>
      <c r="W200" s="102"/>
      <c r="X200" s="102"/>
      <c r="Y200" s="102"/>
      <c r="Z200" s="103"/>
      <c r="AA200" s="102"/>
      <c r="AB200" s="102"/>
      <c r="AC200" s="102"/>
      <c r="AD200" s="102"/>
      <c r="AE200" s="104"/>
    </row>
    <row r="201" spans="1:31" ht="12.75">
      <c r="A201" s="99"/>
      <c r="B201" s="75"/>
      <c r="C201" s="100"/>
      <c r="D201" s="73"/>
      <c r="E201" s="99"/>
      <c r="F201" s="73"/>
      <c r="G201" s="101"/>
      <c r="H201" s="102"/>
      <c r="I201" s="102"/>
      <c r="J201" s="102"/>
      <c r="K201" s="102"/>
      <c r="L201" s="102"/>
      <c r="M201" s="102"/>
      <c r="N201" s="101"/>
      <c r="O201" s="102"/>
      <c r="P201" s="102"/>
      <c r="Q201" s="102"/>
      <c r="R201" s="102"/>
      <c r="S201" s="102"/>
      <c r="T201" s="102"/>
      <c r="U201" s="103"/>
      <c r="V201" s="102"/>
      <c r="W201" s="102"/>
      <c r="X201" s="102"/>
      <c r="Y201" s="102"/>
      <c r="Z201" s="103"/>
      <c r="AA201" s="102"/>
      <c r="AB201" s="102"/>
      <c r="AC201" s="102"/>
      <c r="AD201" s="102"/>
      <c r="AE201" s="104"/>
    </row>
    <row r="202" spans="1:31" ht="12.75">
      <c r="A202" s="99"/>
      <c r="B202" s="75"/>
      <c r="C202" s="100"/>
      <c r="D202" s="73"/>
      <c r="E202" s="99"/>
      <c r="F202" s="73"/>
      <c r="G202" s="101"/>
      <c r="H202" s="102"/>
      <c r="I202" s="102"/>
      <c r="J202" s="102"/>
      <c r="K202" s="102"/>
      <c r="L202" s="102"/>
      <c r="M202" s="102"/>
      <c r="N202" s="101"/>
      <c r="O202" s="102"/>
      <c r="P202" s="102"/>
      <c r="Q202" s="102"/>
      <c r="R202" s="102"/>
      <c r="S202" s="102"/>
      <c r="T202" s="102"/>
      <c r="U202" s="103"/>
      <c r="V202" s="102"/>
      <c r="W202" s="102"/>
      <c r="X202" s="102"/>
      <c r="Y202" s="102"/>
      <c r="Z202" s="103"/>
      <c r="AA202" s="102"/>
      <c r="AB202" s="102"/>
      <c r="AC202" s="102"/>
      <c r="AD202" s="102"/>
      <c r="AE202" s="104"/>
    </row>
    <row r="203" spans="1:31" ht="12.75">
      <c r="A203" s="99"/>
      <c r="B203" s="75"/>
      <c r="C203" s="100"/>
      <c r="D203" s="73"/>
      <c r="E203" s="99"/>
      <c r="F203" s="73"/>
      <c r="G203" s="101"/>
      <c r="H203" s="102"/>
      <c r="I203" s="102"/>
      <c r="J203" s="102"/>
      <c r="K203" s="102"/>
      <c r="L203" s="102"/>
      <c r="M203" s="102"/>
      <c r="N203" s="101"/>
      <c r="O203" s="102"/>
      <c r="P203" s="102"/>
      <c r="Q203" s="102"/>
      <c r="R203" s="102"/>
      <c r="S203" s="102"/>
      <c r="T203" s="102"/>
      <c r="U203" s="103"/>
      <c r="V203" s="102"/>
      <c r="W203" s="102"/>
      <c r="X203" s="102"/>
      <c r="Y203" s="102"/>
      <c r="Z203" s="103"/>
      <c r="AA203" s="102"/>
      <c r="AB203" s="102"/>
      <c r="AC203" s="102"/>
      <c r="AD203" s="102"/>
      <c r="AE203" s="104"/>
    </row>
    <row r="204" spans="1:31" ht="12.75">
      <c r="A204" s="99"/>
      <c r="B204" s="75"/>
      <c r="C204" s="100"/>
      <c r="D204" s="73"/>
      <c r="E204" s="99"/>
      <c r="F204" s="73"/>
      <c r="G204" s="101"/>
      <c r="H204" s="102"/>
      <c r="I204" s="102"/>
      <c r="J204" s="102"/>
      <c r="K204" s="102"/>
      <c r="L204" s="102"/>
      <c r="M204" s="102"/>
      <c r="N204" s="101"/>
      <c r="O204" s="102"/>
      <c r="P204" s="102"/>
      <c r="Q204" s="102"/>
      <c r="R204" s="102"/>
      <c r="S204" s="102"/>
      <c r="T204" s="102"/>
      <c r="U204" s="103"/>
      <c r="V204" s="102"/>
      <c r="W204" s="102"/>
      <c r="X204" s="102"/>
      <c r="Y204" s="102"/>
      <c r="Z204" s="103"/>
      <c r="AA204" s="102"/>
      <c r="AB204" s="102"/>
      <c r="AC204" s="102"/>
      <c r="AD204" s="102"/>
      <c r="AE204" s="104"/>
    </row>
    <row r="205" spans="1:31" ht="12.75">
      <c r="A205" s="99"/>
      <c r="B205" s="75"/>
      <c r="C205" s="100"/>
      <c r="D205" s="73"/>
      <c r="E205" s="99"/>
      <c r="F205" s="73"/>
      <c r="G205" s="101"/>
      <c r="H205" s="102"/>
      <c r="I205" s="102"/>
      <c r="J205" s="102"/>
      <c r="K205" s="102"/>
      <c r="L205" s="102"/>
      <c r="M205" s="102"/>
      <c r="N205" s="101"/>
      <c r="O205" s="102"/>
      <c r="P205" s="102"/>
      <c r="Q205" s="102"/>
      <c r="R205" s="102"/>
      <c r="S205" s="102"/>
      <c r="T205" s="102"/>
      <c r="U205" s="103"/>
      <c r="V205" s="102"/>
      <c r="W205" s="102"/>
      <c r="X205" s="102"/>
      <c r="Y205" s="102"/>
      <c r="Z205" s="103"/>
      <c r="AA205" s="102"/>
      <c r="AB205" s="102"/>
      <c r="AC205" s="102"/>
      <c r="AD205" s="102"/>
      <c r="AE205" s="104"/>
    </row>
    <row r="206" spans="1:31" ht="12.75">
      <c r="A206" s="99"/>
      <c r="B206" s="75"/>
      <c r="C206" s="100"/>
      <c r="D206" s="73"/>
      <c r="E206" s="99"/>
      <c r="F206" s="73"/>
      <c r="G206" s="101"/>
      <c r="H206" s="102"/>
      <c r="I206" s="102"/>
      <c r="J206" s="102"/>
      <c r="K206" s="102"/>
      <c r="L206" s="102"/>
      <c r="M206" s="102"/>
      <c r="N206" s="101"/>
      <c r="O206" s="102"/>
      <c r="P206" s="102"/>
      <c r="Q206" s="102"/>
      <c r="R206" s="102"/>
      <c r="S206" s="102"/>
      <c r="T206" s="102"/>
      <c r="U206" s="103"/>
      <c r="V206" s="102"/>
      <c r="W206" s="102"/>
      <c r="X206" s="102"/>
      <c r="Y206" s="102"/>
      <c r="Z206" s="103"/>
      <c r="AA206" s="102"/>
      <c r="AB206" s="102"/>
      <c r="AC206" s="102"/>
      <c r="AD206" s="102"/>
      <c r="AE206" s="104"/>
    </row>
    <row r="207" spans="1:31" ht="12.75">
      <c r="A207" s="99"/>
      <c r="B207" s="75"/>
      <c r="C207" s="100"/>
      <c r="D207" s="73"/>
      <c r="E207" s="99"/>
      <c r="F207" s="73"/>
      <c r="G207" s="101"/>
      <c r="H207" s="102"/>
      <c r="I207" s="102"/>
      <c r="J207" s="102"/>
      <c r="K207" s="102"/>
      <c r="L207" s="102"/>
      <c r="M207" s="102"/>
      <c r="N207" s="101"/>
      <c r="O207" s="102"/>
      <c r="P207" s="102"/>
      <c r="Q207" s="102"/>
      <c r="R207" s="102"/>
      <c r="S207" s="102"/>
      <c r="T207" s="102"/>
      <c r="U207" s="103"/>
      <c r="V207" s="102"/>
      <c r="W207" s="102"/>
      <c r="X207" s="102"/>
      <c r="Y207" s="102"/>
      <c r="Z207" s="103"/>
      <c r="AA207" s="102"/>
      <c r="AB207" s="102"/>
      <c r="AC207" s="102"/>
      <c r="AD207" s="102"/>
      <c r="AE207" s="104"/>
    </row>
    <row r="208" spans="1:31" ht="12.75">
      <c r="A208" s="99"/>
      <c r="B208" s="75"/>
      <c r="C208" s="100"/>
      <c r="D208" s="73"/>
      <c r="E208" s="99"/>
      <c r="F208" s="73"/>
      <c r="G208" s="101"/>
      <c r="H208" s="102"/>
      <c r="I208" s="102"/>
      <c r="J208" s="102"/>
      <c r="K208" s="102"/>
      <c r="L208" s="102"/>
      <c r="M208" s="102"/>
      <c r="N208" s="101"/>
      <c r="O208" s="102"/>
      <c r="P208" s="102"/>
      <c r="Q208" s="102"/>
      <c r="R208" s="102"/>
      <c r="S208" s="102"/>
      <c r="T208" s="102"/>
      <c r="U208" s="103"/>
      <c r="V208" s="102"/>
      <c r="W208" s="102"/>
      <c r="X208" s="102"/>
      <c r="Y208" s="102"/>
      <c r="Z208" s="103"/>
      <c r="AA208" s="102"/>
      <c r="AB208" s="102"/>
      <c r="AC208" s="102"/>
      <c r="AD208" s="102"/>
      <c r="AE208" s="104"/>
    </row>
    <row r="209" spans="1:31" ht="12.75">
      <c r="A209" s="99"/>
      <c r="B209" s="75"/>
      <c r="C209" s="100"/>
      <c r="D209" s="73"/>
      <c r="E209" s="99"/>
      <c r="F209" s="73"/>
      <c r="G209" s="101"/>
      <c r="H209" s="102"/>
      <c r="I209" s="102"/>
      <c r="J209" s="102"/>
      <c r="K209" s="102"/>
      <c r="L209" s="102"/>
      <c r="M209" s="102"/>
      <c r="N209" s="101"/>
      <c r="O209" s="102"/>
      <c r="P209" s="102"/>
      <c r="Q209" s="102"/>
      <c r="R209" s="102"/>
      <c r="S209" s="102"/>
      <c r="T209" s="102"/>
      <c r="U209" s="103"/>
      <c r="V209" s="102"/>
      <c r="W209" s="102"/>
      <c r="X209" s="102"/>
      <c r="Y209" s="102"/>
      <c r="Z209" s="103"/>
      <c r="AA209" s="102"/>
      <c r="AB209" s="102"/>
      <c r="AC209" s="102"/>
      <c r="AD209" s="102"/>
      <c r="AE209" s="104"/>
    </row>
    <row r="210" spans="1:31" ht="12.75">
      <c r="A210" s="99"/>
      <c r="B210" s="75"/>
      <c r="C210" s="100"/>
      <c r="D210" s="73"/>
      <c r="E210" s="99"/>
      <c r="F210" s="73"/>
      <c r="G210" s="101"/>
      <c r="H210" s="102"/>
      <c r="I210" s="102"/>
      <c r="J210" s="102"/>
      <c r="K210" s="102"/>
      <c r="L210" s="102"/>
      <c r="M210" s="102"/>
      <c r="N210" s="101"/>
      <c r="O210" s="102"/>
      <c r="P210" s="102"/>
      <c r="Q210" s="102"/>
      <c r="R210" s="102"/>
      <c r="S210" s="102"/>
      <c r="T210" s="102"/>
      <c r="U210" s="103"/>
      <c r="V210" s="102"/>
      <c r="W210" s="102"/>
      <c r="X210" s="102"/>
      <c r="Y210" s="102"/>
      <c r="Z210" s="103"/>
      <c r="AA210" s="102"/>
      <c r="AB210" s="102"/>
      <c r="AC210" s="102"/>
      <c r="AD210" s="102"/>
      <c r="AE210" s="104"/>
    </row>
    <row r="211" spans="1:31" ht="12.75">
      <c r="A211" s="99"/>
      <c r="B211" s="75"/>
      <c r="C211" s="100"/>
      <c r="D211" s="73"/>
      <c r="E211" s="99"/>
      <c r="F211" s="73"/>
      <c r="G211" s="101"/>
      <c r="H211" s="102"/>
      <c r="I211" s="102"/>
      <c r="J211" s="102"/>
      <c r="K211" s="102"/>
      <c r="L211" s="102"/>
      <c r="M211" s="102"/>
      <c r="N211" s="101"/>
      <c r="O211" s="102"/>
      <c r="P211" s="102"/>
      <c r="Q211" s="102"/>
      <c r="R211" s="102"/>
      <c r="S211" s="102"/>
      <c r="T211" s="102"/>
      <c r="U211" s="103"/>
      <c r="V211" s="102"/>
      <c r="W211" s="102"/>
      <c r="X211" s="102"/>
      <c r="Y211" s="102"/>
      <c r="Z211" s="103"/>
      <c r="AA211" s="102"/>
      <c r="AB211" s="102"/>
      <c r="AC211" s="102"/>
      <c r="AD211" s="102"/>
      <c r="AE211" s="104"/>
    </row>
    <row r="212" spans="1:31" ht="12.75">
      <c r="A212" s="73"/>
      <c r="B212" s="73"/>
      <c r="C212" s="73"/>
      <c r="D212" s="73"/>
      <c r="E212" s="73"/>
      <c r="F212" s="73"/>
      <c r="G212" s="105"/>
      <c r="H212" s="73"/>
      <c r="I212" s="73"/>
      <c r="J212" s="73"/>
      <c r="K212" s="73"/>
      <c r="L212" s="73"/>
      <c r="M212" s="73"/>
      <c r="N212" s="73"/>
      <c r="O212" s="73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</row>
    <row r="213" spans="1:30" ht="12.75">
      <c r="A213" s="73"/>
      <c r="B213" s="73"/>
      <c r="C213" s="73"/>
      <c r="D213" s="73"/>
      <c r="E213" s="73"/>
      <c r="F213" s="73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</row>
    <row r="214" spans="1:31" ht="12.75">
      <c r="A214" s="73"/>
      <c r="B214" s="73"/>
      <c r="C214" s="73"/>
      <c r="D214" s="73"/>
      <c r="E214" s="73"/>
      <c r="F214" s="73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81"/>
      <c r="AB214" s="81"/>
      <c r="AC214" s="81"/>
      <c r="AD214" s="81"/>
      <c r="AE214" s="106"/>
    </row>
    <row r="215" spans="1:31" ht="12.75">
      <c r="A215" s="73"/>
      <c r="B215" s="73"/>
      <c r="C215" s="73"/>
      <c r="D215" s="73"/>
      <c r="E215" s="73"/>
      <c r="F215" s="73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107"/>
    </row>
    <row r="216" spans="1:31" ht="12.75">
      <c r="A216" s="73"/>
      <c r="B216" s="73"/>
      <c r="C216" s="73"/>
      <c r="D216" s="73"/>
      <c r="E216" s="73"/>
      <c r="F216" s="73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83"/>
    </row>
    <row r="217" spans="1:30" ht="12.75">
      <c r="A217" s="73"/>
      <c r="B217" s="73"/>
      <c r="C217" s="73"/>
      <c r="D217" s="73"/>
      <c r="E217" s="73"/>
      <c r="F217" s="73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</row>
    <row r="218" spans="1:31" ht="12.75">
      <c r="A218" s="73"/>
      <c r="B218" s="73"/>
      <c r="C218" s="73"/>
      <c r="D218" s="73"/>
      <c r="E218" s="73"/>
      <c r="F218" s="73"/>
      <c r="G218" s="76"/>
      <c r="H218" s="73"/>
      <c r="I218" s="73"/>
      <c r="J218" s="73"/>
      <c r="K218" s="73"/>
      <c r="L218" s="73"/>
      <c r="M218" s="73"/>
      <c r="N218" s="73"/>
      <c r="O218" s="73"/>
      <c r="P218" s="98"/>
      <c r="Q218" s="98"/>
      <c r="R218" s="98"/>
      <c r="S218" s="98"/>
      <c r="T218" s="98"/>
      <c r="U218" s="73"/>
      <c r="V218" s="73"/>
      <c r="W218" s="98"/>
      <c r="X218" s="98"/>
      <c r="Y218" s="98"/>
      <c r="Z218" s="98"/>
      <c r="AA218" s="98"/>
      <c r="AB218" s="98"/>
      <c r="AC218" s="98"/>
      <c r="AD218" s="98"/>
      <c r="AE218" s="98"/>
    </row>
    <row r="219" spans="1:31" ht="12.75">
      <c r="A219" s="73"/>
      <c r="B219" s="73"/>
      <c r="C219" s="73"/>
      <c r="D219" s="73"/>
      <c r="E219" s="73"/>
      <c r="F219" s="73"/>
      <c r="G219" s="76"/>
      <c r="H219" s="73"/>
      <c r="I219" s="73"/>
      <c r="J219" s="81" t="s">
        <v>7</v>
      </c>
      <c r="K219" s="81"/>
      <c r="L219" s="79"/>
      <c r="M219" s="91"/>
      <c r="N219" s="73"/>
      <c r="O219" s="73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</row>
    <row r="220" spans="1:31" ht="12.75">
      <c r="A220" s="73"/>
      <c r="B220" s="73"/>
      <c r="C220" s="73"/>
      <c r="D220" s="73"/>
      <c r="E220" s="73"/>
      <c r="F220" s="73"/>
      <c r="G220" s="81" t="s">
        <v>99</v>
      </c>
      <c r="H220" s="93"/>
      <c r="I220" s="94"/>
      <c r="J220" s="81" t="s">
        <v>10</v>
      </c>
      <c r="K220" s="81"/>
      <c r="L220" s="95"/>
      <c r="M220" s="88"/>
      <c r="N220" s="73"/>
      <c r="O220" s="73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</row>
    <row r="221" spans="1:31" ht="105">
      <c r="A221" s="81"/>
      <c r="B221" s="81"/>
      <c r="C221" s="81"/>
      <c r="D221" s="81"/>
      <c r="E221" s="81"/>
      <c r="F221" s="81"/>
      <c r="G221" s="76" t="s">
        <v>11</v>
      </c>
      <c r="H221" s="96" t="s">
        <v>12</v>
      </c>
      <c r="I221" s="96" t="s">
        <v>13</v>
      </c>
      <c r="J221" s="96" t="s">
        <v>14</v>
      </c>
      <c r="K221" s="96" t="s">
        <v>15</v>
      </c>
      <c r="L221" s="96" t="s">
        <v>16</v>
      </c>
      <c r="M221" s="96" t="s">
        <v>17</v>
      </c>
      <c r="N221" s="81" t="s">
        <v>18</v>
      </c>
      <c r="O221" s="81" t="s">
        <v>19</v>
      </c>
      <c r="P221" s="97" t="s">
        <v>20</v>
      </c>
      <c r="Q221" s="97" t="s">
        <v>21</v>
      </c>
      <c r="R221" s="97" t="s">
        <v>22</v>
      </c>
      <c r="S221" s="97" t="s">
        <v>23</v>
      </c>
      <c r="T221" s="97" t="s">
        <v>24</v>
      </c>
      <c r="U221" s="97" t="s">
        <v>20</v>
      </c>
      <c r="V221" s="97" t="s">
        <v>21</v>
      </c>
      <c r="W221" s="97" t="s">
        <v>22</v>
      </c>
      <c r="X221" s="97" t="s">
        <v>23</v>
      </c>
      <c r="Y221" s="97" t="s">
        <v>24</v>
      </c>
      <c r="Z221" s="97" t="s">
        <v>20</v>
      </c>
      <c r="AA221" s="97" t="s">
        <v>21</v>
      </c>
      <c r="AB221" s="97" t="s">
        <v>22</v>
      </c>
      <c r="AC221" s="97" t="s">
        <v>23</v>
      </c>
      <c r="AD221" s="97" t="s">
        <v>24</v>
      </c>
      <c r="AE221" s="98"/>
    </row>
    <row r="222" spans="1:31" ht="12.75">
      <c r="A222" s="99"/>
      <c r="B222" s="75"/>
      <c r="C222" s="100"/>
      <c r="D222" s="73"/>
      <c r="E222" s="99"/>
      <c r="F222" s="73"/>
      <c r="G222" s="101"/>
      <c r="H222" s="102"/>
      <c r="I222" s="102"/>
      <c r="J222" s="102"/>
      <c r="K222" s="102"/>
      <c r="L222" s="102"/>
      <c r="M222" s="102"/>
      <c r="N222" s="101"/>
      <c r="O222" s="102"/>
      <c r="P222" s="102"/>
      <c r="Q222" s="102"/>
      <c r="R222" s="102"/>
      <c r="S222" s="102"/>
      <c r="T222" s="102"/>
      <c r="U222" s="103"/>
      <c r="V222" s="102"/>
      <c r="W222" s="102"/>
      <c r="X222" s="102"/>
      <c r="Y222" s="102"/>
      <c r="Z222" s="103"/>
      <c r="AA222" s="102"/>
      <c r="AB222" s="102"/>
      <c r="AC222" s="102"/>
      <c r="AD222" s="102"/>
      <c r="AE222" s="104"/>
    </row>
    <row r="223" spans="1:31" ht="12.75">
      <c r="A223" s="99"/>
      <c r="B223" s="75"/>
      <c r="C223" s="100"/>
      <c r="D223" s="73"/>
      <c r="E223" s="99"/>
      <c r="F223" s="73"/>
      <c r="G223" s="101"/>
      <c r="H223" s="102"/>
      <c r="I223" s="102"/>
      <c r="J223" s="102"/>
      <c r="K223" s="102"/>
      <c r="L223" s="102"/>
      <c r="M223" s="102"/>
      <c r="N223" s="101"/>
      <c r="O223" s="102"/>
      <c r="P223" s="102"/>
      <c r="Q223" s="102"/>
      <c r="R223" s="102"/>
      <c r="S223" s="102"/>
      <c r="T223" s="102"/>
      <c r="U223" s="103"/>
      <c r="V223" s="102"/>
      <c r="W223" s="102"/>
      <c r="X223" s="102"/>
      <c r="Y223" s="102"/>
      <c r="Z223" s="103"/>
      <c r="AA223" s="102"/>
      <c r="AB223" s="102"/>
      <c r="AC223" s="102"/>
      <c r="AD223" s="102"/>
      <c r="AE223" s="104"/>
    </row>
    <row r="224" spans="1:31" ht="12.75">
      <c r="A224" s="99"/>
      <c r="B224" s="75"/>
      <c r="C224" s="100"/>
      <c r="D224" s="73"/>
      <c r="E224" s="99"/>
      <c r="F224" s="73"/>
      <c r="G224" s="101"/>
      <c r="H224" s="102"/>
      <c r="I224" s="102"/>
      <c r="J224" s="102"/>
      <c r="K224" s="102"/>
      <c r="L224" s="102"/>
      <c r="M224" s="102"/>
      <c r="N224" s="101"/>
      <c r="O224" s="102"/>
      <c r="P224" s="102"/>
      <c r="Q224" s="102"/>
      <c r="R224" s="102"/>
      <c r="S224" s="102"/>
      <c r="T224" s="102"/>
      <c r="U224" s="103"/>
      <c r="V224" s="102"/>
      <c r="W224" s="102"/>
      <c r="X224" s="102"/>
      <c r="Y224" s="102"/>
      <c r="Z224" s="103"/>
      <c r="AA224" s="102"/>
      <c r="AB224" s="102"/>
      <c r="AC224" s="102"/>
      <c r="AD224" s="102"/>
      <c r="AE224" s="104"/>
    </row>
    <row r="225" spans="1:31" ht="12.75">
      <c r="A225" s="99"/>
      <c r="B225" s="75"/>
      <c r="C225" s="100"/>
      <c r="D225" s="73"/>
      <c r="E225" s="99"/>
      <c r="F225" s="73"/>
      <c r="G225" s="101"/>
      <c r="H225" s="102"/>
      <c r="I225" s="102"/>
      <c r="J225" s="102"/>
      <c r="K225" s="102"/>
      <c r="L225" s="102"/>
      <c r="M225" s="102"/>
      <c r="N225" s="101"/>
      <c r="O225" s="102"/>
      <c r="P225" s="102"/>
      <c r="Q225" s="102"/>
      <c r="R225" s="102"/>
      <c r="S225" s="102"/>
      <c r="T225" s="102"/>
      <c r="U225" s="103"/>
      <c r="V225" s="102"/>
      <c r="W225" s="102"/>
      <c r="X225" s="102"/>
      <c r="Y225" s="102"/>
      <c r="Z225" s="103"/>
      <c r="AA225" s="102"/>
      <c r="AB225" s="102"/>
      <c r="AC225" s="102"/>
      <c r="AD225" s="102"/>
      <c r="AE225" s="104"/>
    </row>
    <row r="226" spans="1:31" ht="12.75">
      <c r="A226" s="99"/>
      <c r="B226" s="75"/>
      <c r="C226" s="100"/>
      <c r="D226" s="73"/>
      <c r="E226" s="99"/>
      <c r="F226" s="73"/>
      <c r="G226" s="101"/>
      <c r="H226" s="102"/>
      <c r="I226" s="102"/>
      <c r="J226" s="102"/>
      <c r="K226" s="102"/>
      <c r="L226" s="102"/>
      <c r="M226" s="102"/>
      <c r="N226" s="101"/>
      <c r="O226" s="102"/>
      <c r="P226" s="102"/>
      <c r="Q226" s="102"/>
      <c r="R226" s="102"/>
      <c r="S226" s="102"/>
      <c r="T226" s="102"/>
      <c r="U226" s="103"/>
      <c r="V226" s="102"/>
      <c r="W226" s="102"/>
      <c r="X226" s="102"/>
      <c r="Y226" s="102"/>
      <c r="Z226" s="103"/>
      <c r="AA226" s="102"/>
      <c r="AB226" s="102"/>
      <c r="AC226" s="102"/>
      <c r="AD226" s="102"/>
      <c r="AE226" s="104"/>
    </row>
    <row r="227" spans="1:31" ht="12.75">
      <c r="A227" s="99"/>
      <c r="B227" s="75"/>
      <c r="C227" s="100"/>
      <c r="D227" s="73"/>
      <c r="E227" s="99"/>
      <c r="F227" s="73"/>
      <c r="G227" s="101"/>
      <c r="H227" s="102"/>
      <c r="I227" s="102"/>
      <c r="J227" s="102"/>
      <c r="K227" s="102"/>
      <c r="L227" s="102"/>
      <c r="M227" s="102"/>
      <c r="N227" s="101"/>
      <c r="O227" s="102"/>
      <c r="P227" s="102"/>
      <c r="Q227" s="102"/>
      <c r="R227" s="102"/>
      <c r="S227" s="102"/>
      <c r="T227" s="102"/>
      <c r="U227" s="103"/>
      <c r="V227" s="102"/>
      <c r="W227" s="102"/>
      <c r="X227" s="102"/>
      <c r="Y227" s="102"/>
      <c r="Z227" s="103"/>
      <c r="AA227" s="102"/>
      <c r="AB227" s="102"/>
      <c r="AC227" s="102"/>
      <c r="AD227" s="102"/>
      <c r="AE227" s="104"/>
    </row>
    <row r="228" spans="1:31" ht="12.75">
      <c r="A228" s="99"/>
      <c r="B228" s="75"/>
      <c r="C228" s="100"/>
      <c r="D228" s="73"/>
      <c r="E228" s="99"/>
      <c r="F228" s="73"/>
      <c r="G228" s="101"/>
      <c r="H228" s="102"/>
      <c r="I228" s="102"/>
      <c r="J228" s="102"/>
      <c r="K228" s="102"/>
      <c r="L228" s="102"/>
      <c r="M228" s="102"/>
      <c r="N228" s="101"/>
      <c r="O228" s="102"/>
      <c r="P228" s="102"/>
      <c r="Q228" s="102"/>
      <c r="R228" s="102"/>
      <c r="S228" s="102"/>
      <c r="T228" s="102"/>
      <c r="U228" s="103"/>
      <c r="V228" s="102"/>
      <c r="W228" s="102"/>
      <c r="X228" s="102"/>
      <c r="Y228" s="102"/>
      <c r="Z228" s="103"/>
      <c r="AA228" s="102"/>
      <c r="AB228" s="102"/>
      <c r="AC228" s="102"/>
      <c r="AD228" s="102"/>
      <c r="AE228" s="104"/>
    </row>
    <row r="229" spans="1:31" ht="12.75">
      <c r="A229" s="99"/>
      <c r="B229" s="75"/>
      <c r="C229" s="100"/>
      <c r="D229" s="73"/>
      <c r="E229" s="99"/>
      <c r="F229" s="73"/>
      <c r="G229" s="101"/>
      <c r="H229" s="102"/>
      <c r="I229" s="102"/>
      <c r="J229" s="102"/>
      <c r="K229" s="102"/>
      <c r="L229" s="102"/>
      <c r="M229" s="102"/>
      <c r="N229" s="101"/>
      <c r="O229" s="102"/>
      <c r="P229" s="102"/>
      <c r="Q229" s="102"/>
      <c r="R229" s="102"/>
      <c r="S229" s="102"/>
      <c r="T229" s="102"/>
      <c r="U229" s="103"/>
      <c r="V229" s="102"/>
      <c r="W229" s="102"/>
      <c r="X229" s="102"/>
      <c r="Y229" s="102"/>
      <c r="Z229" s="103"/>
      <c r="AA229" s="102"/>
      <c r="AB229" s="102"/>
      <c r="AC229" s="102"/>
      <c r="AD229" s="102"/>
      <c r="AE229" s="104"/>
    </row>
    <row r="230" spans="1:31" ht="12.75">
      <c r="A230" s="99"/>
      <c r="B230" s="75"/>
      <c r="C230" s="100"/>
      <c r="D230" s="73"/>
      <c r="E230" s="99"/>
      <c r="F230" s="73"/>
      <c r="G230" s="101"/>
      <c r="H230" s="102"/>
      <c r="I230" s="102"/>
      <c r="J230" s="102"/>
      <c r="K230" s="102"/>
      <c r="L230" s="102"/>
      <c r="M230" s="102"/>
      <c r="N230" s="101"/>
      <c r="O230" s="102"/>
      <c r="P230" s="102"/>
      <c r="Q230" s="102"/>
      <c r="R230" s="102"/>
      <c r="S230" s="102"/>
      <c r="T230" s="102"/>
      <c r="U230" s="103"/>
      <c r="V230" s="102"/>
      <c r="W230" s="102"/>
      <c r="X230" s="102"/>
      <c r="Y230" s="102"/>
      <c r="Z230" s="103"/>
      <c r="AA230" s="102"/>
      <c r="AB230" s="102"/>
      <c r="AC230" s="102"/>
      <c r="AD230" s="102"/>
      <c r="AE230" s="104"/>
    </row>
    <row r="231" spans="1:31" ht="12.75">
      <c r="A231" s="99"/>
      <c r="B231" s="75"/>
      <c r="C231" s="100"/>
      <c r="D231" s="73"/>
      <c r="E231" s="99"/>
      <c r="F231" s="73"/>
      <c r="G231" s="101"/>
      <c r="H231" s="102"/>
      <c r="I231" s="102"/>
      <c r="J231" s="102"/>
      <c r="K231" s="102"/>
      <c r="L231" s="102"/>
      <c r="M231" s="102"/>
      <c r="N231" s="101"/>
      <c r="O231" s="102"/>
      <c r="P231" s="102"/>
      <c r="Q231" s="102"/>
      <c r="R231" s="102"/>
      <c r="S231" s="102"/>
      <c r="T231" s="102"/>
      <c r="U231" s="103"/>
      <c r="V231" s="102"/>
      <c r="W231" s="102"/>
      <c r="X231" s="102"/>
      <c r="Y231" s="102"/>
      <c r="Z231" s="103"/>
      <c r="AA231" s="102"/>
      <c r="AB231" s="102"/>
      <c r="AC231" s="102"/>
      <c r="AD231" s="102"/>
      <c r="AE231" s="104"/>
    </row>
    <row r="232" spans="1:31" ht="12.75">
      <c r="A232" s="99"/>
      <c r="B232" s="75"/>
      <c r="C232" s="100"/>
      <c r="D232" s="73"/>
      <c r="E232" s="99"/>
      <c r="F232" s="73"/>
      <c r="G232" s="101"/>
      <c r="H232" s="102"/>
      <c r="I232" s="102"/>
      <c r="J232" s="102"/>
      <c r="K232" s="102"/>
      <c r="L232" s="102"/>
      <c r="M232" s="102"/>
      <c r="N232" s="101"/>
      <c r="O232" s="102"/>
      <c r="P232" s="102"/>
      <c r="Q232" s="102"/>
      <c r="R232" s="102"/>
      <c r="S232" s="102"/>
      <c r="T232" s="102"/>
      <c r="U232" s="103"/>
      <c r="V232" s="102"/>
      <c r="W232" s="102"/>
      <c r="X232" s="102"/>
      <c r="Y232" s="102"/>
      <c r="Z232" s="103"/>
      <c r="AA232" s="102"/>
      <c r="AB232" s="102"/>
      <c r="AC232" s="102"/>
      <c r="AD232" s="102"/>
      <c r="AE232" s="104"/>
    </row>
    <row r="233" spans="1:31" ht="12.75">
      <c r="A233" s="99"/>
      <c r="B233" s="75"/>
      <c r="C233" s="100"/>
      <c r="D233" s="73"/>
      <c r="E233" s="99"/>
      <c r="F233" s="73"/>
      <c r="G233" s="101"/>
      <c r="H233" s="102"/>
      <c r="I233" s="102"/>
      <c r="J233" s="102"/>
      <c r="K233" s="102"/>
      <c r="L233" s="102"/>
      <c r="M233" s="102"/>
      <c r="N233" s="101"/>
      <c r="O233" s="102"/>
      <c r="P233" s="102"/>
      <c r="Q233" s="102"/>
      <c r="R233" s="102"/>
      <c r="S233" s="102"/>
      <c r="T233" s="102"/>
      <c r="U233" s="103"/>
      <c r="V233" s="102"/>
      <c r="W233" s="102"/>
      <c r="X233" s="102"/>
      <c r="Y233" s="102"/>
      <c r="Z233" s="103"/>
      <c r="AA233" s="102"/>
      <c r="AB233" s="102"/>
      <c r="AC233" s="102"/>
      <c r="AD233" s="102"/>
      <c r="AE233" s="104"/>
    </row>
    <row r="234" spans="1:31" ht="12.75">
      <c r="A234" s="99"/>
      <c r="B234" s="75"/>
      <c r="C234" s="100"/>
      <c r="D234" s="73"/>
      <c r="E234" s="99"/>
      <c r="F234" s="73"/>
      <c r="G234" s="101"/>
      <c r="H234" s="102"/>
      <c r="I234" s="102"/>
      <c r="J234" s="102"/>
      <c r="K234" s="102"/>
      <c r="L234" s="102"/>
      <c r="M234" s="102"/>
      <c r="N234" s="101"/>
      <c r="O234" s="102"/>
      <c r="P234" s="102"/>
      <c r="Q234" s="102"/>
      <c r="R234" s="102"/>
      <c r="S234" s="102"/>
      <c r="T234" s="102"/>
      <c r="U234" s="103"/>
      <c r="V234" s="102"/>
      <c r="W234" s="102"/>
      <c r="X234" s="102"/>
      <c r="Y234" s="102"/>
      <c r="Z234" s="103"/>
      <c r="AA234" s="102"/>
      <c r="AB234" s="102"/>
      <c r="AC234" s="102"/>
      <c r="AD234" s="102"/>
      <c r="AE234" s="104"/>
    </row>
    <row r="235" spans="1:31" ht="12.75">
      <c r="A235" s="99"/>
      <c r="B235" s="75"/>
      <c r="C235" s="100"/>
      <c r="D235" s="73"/>
      <c r="E235" s="99"/>
      <c r="F235" s="73"/>
      <c r="G235" s="101"/>
      <c r="H235" s="102"/>
      <c r="I235" s="102"/>
      <c r="J235" s="102"/>
      <c r="K235" s="102"/>
      <c r="L235" s="102"/>
      <c r="M235" s="102"/>
      <c r="N235" s="101"/>
      <c r="O235" s="102"/>
      <c r="P235" s="102"/>
      <c r="Q235" s="102"/>
      <c r="R235" s="102"/>
      <c r="S235" s="102"/>
      <c r="T235" s="102"/>
      <c r="U235" s="103"/>
      <c r="V235" s="102"/>
      <c r="W235" s="102"/>
      <c r="X235" s="102"/>
      <c r="Y235" s="102"/>
      <c r="Z235" s="103"/>
      <c r="AA235" s="102"/>
      <c r="AB235" s="102"/>
      <c r="AC235" s="102"/>
      <c r="AD235" s="102"/>
      <c r="AE235" s="104"/>
    </row>
    <row r="236" spans="1:31" ht="12.75">
      <c r="A236" s="99"/>
      <c r="B236" s="75"/>
      <c r="C236" s="100"/>
      <c r="D236" s="73"/>
      <c r="E236" s="99"/>
      <c r="F236" s="73"/>
      <c r="G236" s="101"/>
      <c r="H236" s="102"/>
      <c r="I236" s="102"/>
      <c r="J236" s="102"/>
      <c r="K236" s="102"/>
      <c r="L236" s="102"/>
      <c r="M236" s="102"/>
      <c r="N236" s="101"/>
      <c r="O236" s="102"/>
      <c r="P236" s="102"/>
      <c r="Q236" s="102"/>
      <c r="R236" s="102"/>
      <c r="S236" s="102"/>
      <c r="T236" s="102"/>
      <c r="U236" s="103"/>
      <c r="V236" s="102"/>
      <c r="W236" s="102"/>
      <c r="X236" s="102"/>
      <c r="Y236" s="102"/>
      <c r="Z236" s="103"/>
      <c r="AA236" s="102"/>
      <c r="AB236" s="102"/>
      <c r="AC236" s="102"/>
      <c r="AD236" s="102"/>
      <c r="AE236" s="104"/>
    </row>
    <row r="237" spans="1:31" ht="12.75">
      <c r="A237" s="99"/>
      <c r="B237" s="75"/>
      <c r="C237" s="100"/>
      <c r="D237" s="73"/>
      <c r="E237" s="99"/>
      <c r="F237" s="73"/>
      <c r="G237" s="101"/>
      <c r="H237" s="102"/>
      <c r="I237" s="102"/>
      <c r="J237" s="102"/>
      <c r="K237" s="102"/>
      <c r="L237" s="102"/>
      <c r="M237" s="102"/>
      <c r="N237" s="101"/>
      <c r="O237" s="102"/>
      <c r="P237" s="102"/>
      <c r="Q237" s="102"/>
      <c r="R237" s="102"/>
      <c r="S237" s="102"/>
      <c r="T237" s="102"/>
      <c r="U237" s="103"/>
      <c r="V237" s="102"/>
      <c r="W237" s="102"/>
      <c r="X237" s="102"/>
      <c r="Y237" s="102"/>
      <c r="Z237" s="103"/>
      <c r="AA237" s="102"/>
      <c r="AB237" s="102"/>
      <c r="AC237" s="102"/>
      <c r="AD237" s="102"/>
      <c r="AE237" s="104"/>
    </row>
    <row r="238" spans="1:31" ht="12.75">
      <c r="A238" s="99"/>
      <c r="B238" s="75"/>
      <c r="C238" s="100"/>
      <c r="D238" s="73"/>
      <c r="E238" s="99"/>
      <c r="F238" s="73"/>
      <c r="G238" s="101"/>
      <c r="H238" s="102"/>
      <c r="I238" s="102"/>
      <c r="J238" s="102"/>
      <c r="K238" s="102"/>
      <c r="L238" s="102"/>
      <c r="M238" s="102"/>
      <c r="N238" s="101"/>
      <c r="O238" s="102"/>
      <c r="P238" s="102"/>
      <c r="Q238" s="102"/>
      <c r="R238" s="102"/>
      <c r="S238" s="102"/>
      <c r="T238" s="102"/>
      <c r="U238" s="103"/>
      <c r="V238" s="102"/>
      <c r="W238" s="102"/>
      <c r="X238" s="102"/>
      <c r="Y238" s="102"/>
      <c r="Z238" s="103"/>
      <c r="AA238" s="102"/>
      <c r="AB238" s="102"/>
      <c r="AC238" s="102"/>
      <c r="AD238" s="102"/>
      <c r="AE238" s="104"/>
    </row>
    <row r="239" spans="1:31" ht="12.75">
      <c r="A239" s="99"/>
      <c r="B239" s="75"/>
      <c r="C239" s="100"/>
      <c r="D239" s="73"/>
      <c r="E239" s="99"/>
      <c r="F239" s="73"/>
      <c r="G239" s="101"/>
      <c r="H239" s="102"/>
      <c r="I239" s="102"/>
      <c r="J239" s="102"/>
      <c r="K239" s="102"/>
      <c r="L239" s="102"/>
      <c r="M239" s="102"/>
      <c r="N239" s="101"/>
      <c r="O239" s="102"/>
      <c r="P239" s="102"/>
      <c r="Q239" s="102"/>
      <c r="R239" s="102"/>
      <c r="S239" s="102"/>
      <c r="T239" s="102"/>
      <c r="U239" s="103"/>
      <c r="V239" s="102"/>
      <c r="W239" s="102"/>
      <c r="X239" s="102"/>
      <c r="Y239" s="102"/>
      <c r="Z239" s="103"/>
      <c r="AA239" s="102"/>
      <c r="AB239" s="102"/>
      <c r="AC239" s="102"/>
      <c r="AD239" s="102"/>
      <c r="AE239" s="104"/>
    </row>
    <row r="240" spans="1:31" ht="12.75">
      <c r="A240" s="99"/>
      <c r="B240" s="75"/>
      <c r="C240" s="100"/>
      <c r="D240" s="73"/>
      <c r="E240" s="99"/>
      <c r="F240" s="73"/>
      <c r="G240" s="101"/>
      <c r="H240" s="102"/>
      <c r="I240" s="102"/>
      <c r="J240" s="102"/>
      <c r="K240" s="102"/>
      <c r="L240" s="102"/>
      <c r="M240" s="102"/>
      <c r="N240" s="101"/>
      <c r="O240" s="102"/>
      <c r="P240" s="102"/>
      <c r="Q240" s="102"/>
      <c r="R240" s="102"/>
      <c r="S240" s="102"/>
      <c r="T240" s="102"/>
      <c r="U240" s="103"/>
      <c r="V240" s="102"/>
      <c r="W240" s="102"/>
      <c r="X240" s="102"/>
      <c r="Y240" s="102"/>
      <c r="Z240" s="103"/>
      <c r="AA240" s="102"/>
      <c r="AB240" s="102"/>
      <c r="AC240" s="102"/>
      <c r="AD240" s="102"/>
      <c r="AE240" s="104"/>
    </row>
    <row r="241" spans="1:31" ht="12.75">
      <c r="A241" s="99"/>
      <c r="B241" s="75"/>
      <c r="C241" s="100"/>
      <c r="D241" s="73"/>
      <c r="E241" s="99"/>
      <c r="F241" s="73"/>
      <c r="G241" s="101"/>
      <c r="H241" s="102"/>
      <c r="I241" s="102"/>
      <c r="J241" s="102"/>
      <c r="K241" s="102"/>
      <c r="L241" s="102"/>
      <c r="M241" s="102"/>
      <c r="N241" s="101"/>
      <c r="O241" s="102"/>
      <c r="P241" s="102"/>
      <c r="Q241" s="102"/>
      <c r="R241" s="102"/>
      <c r="S241" s="102"/>
      <c r="T241" s="102"/>
      <c r="U241" s="103"/>
      <c r="V241" s="102"/>
      <c r="W241" s="102"/>
      <c r="X241" s="102"/>
      <c r="Y241" s="102"/>
      <c r="Z241" s="103"/>
      <c r="AA241" s="102"/>
      <c r="AB241" s="102"/>
      <c r="AC241" s="102"/>
      <c r="AD241" s="102"/>
      <c r="AE241" s="104"/>
    </row>
    <row r="242" spans="1:31" ht="12.75">
      <c r="A242" s="73"/>
      <c r="B242" s="73"/>
      <c r="C242" s="73"/>
      <c r="D242" s="73"/>
      <c r="E242" s="73"/>
      <c r="F242" s="73"/>
      <c r="G242" s="105"/>
      <c r="H242" s="73"/>
      <c r="I242" s="73"/>
      <c r="J242" s="73"/>
      <c r="K242" s="73"/>
      <c r="L242" s="73"/>
      <c r="M242" s="73"/>
      <c r="N242" s="73"/>
      <c r="O242" s="73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</row>
    <row r="243" spans="1:30" ht="12.75">
      <c r="A243" s="73"/>
      <c r="B243" s="73"/>
      <c r="C243" s="73"/>
      <c r="D243" s="73"/>
      <c r="E243" s="73"/>
      <c r="F243" s="73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</row>
    <row r="244" spans="1:31" ht="12.75">
      <c r="A244" s="73"/>
      <c r="B244" s="73"/>
      <c r="C244" s="73"/>
      <c r="D244" s="73"/>
      <c r="E244" s="73"/>
      <c r="F244" s="73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81"/>
      <c r="AB244" s="81"/>
      <c r="AC244" s="81"/>
      <c r="AD244" s="81"/>
      <c r="AE244" s="106"/>
    </row>
    <row r="245" spans="1:31" ht="12.75">
      <c r="A245" s="73"/>
      <c r="B245" s="73"/>
      <c r="C245" s="73"/>
      <c r="D245" s="73"/>
      <c r="E245" s="73"/>
      <c r="F245" s="73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107"/>
    </row>
    <row r="246" spans="1:31" ht="12.75">
      <c r="A246" s="73"/>
      <c r="B246" s="73"/>
      <c r="C246" s="73"/>
      <c r="D246" s="73"/>
      <c r="E246" s="73"/>
      <c r="F246" s="73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83"/>
    </row>
    <row r="247" spans="1:30" ht="12.75">
      <c r="A247" s="73"/>
      <c r="B247" s="73"/>
      <c r="C247" s="73"/>
      <c r="D247" s="73"/>
      <c r="E247" s="73"/>
      <c r="F247" s="73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</row>
    <row r="248" spans="1:30" ht="12.75">
      <c r="A248" s="73"/>
      <c r="B248" s="73"/>
      <c r="C248" s="73"/>
      <c r="D248" s="73"/>
      <c r="E248" s="73"/>
      <c r="F248" s="73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</row>
    <row r="249" spans="1:30" ht="12.75">
      <c r="A249" s="73"/>
      <c r="B249" s="73"/>
      <c r="C249" s="73"/>
      <c r="D249" s="73"/>
      <c r="E249" s="73"/>
      <c r="F249" s="73"/>
      <c r="G249" s="75"/>
      <c r="H249" s="73"/>
      <c r="I249" s="73"/>
      <c r="J249" s="81" t="s">
        <v>7</v>
      </c>
      <c r="K249" s="81"/>
      <c r="L249" s="79"/>
      <c r="M249" s="91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</row>
    <row r="250" spans="1:31" ht="12.75">
      <c r="A250" s="73"/>
      <c r="B250" s="73"/>
      <c r="C250" s="73"/>
      <c r="D250" s="73"/>
      <c r="E250" s="73"/>
      <c r="F250" s="73"/>
      <c r="G250" s="81" t="s">
        <v>101</v>
      </c>
      <c r="H250" s="93"/>
      <c r="I250" s="94"/>
      <c r="J250" s="81" t="s">
        <v>10</v>
      </c>
      <c r="K250" s="81"/>
      <c r="L250" s="95"/>
      <c r="M250" s="88"/>
      <c r="N250" s="73"/>
      <c r="O250" s="73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</row>
    <row r="251" spans="1:31" ht="105">
      <c r="A251" s="81"/>
      <c r="B251" s="81"/>
      <c r="C251" s="81"/>
      <c r="D251" s="81"/>
      <c r="E251" s="81"/>
      <c r="F251" s="81"/>
      <c r="G251" s="76" t="s">
        <v>11</v>
      </c>
      <c r="H251" s="96" t="s">
        <v>12</v>
      </c>
      <c r="I251" s="96" t="s">
        <v>13</v>
      </c>
      <c r="J251" s="96" t="s">
        <v>14</v>
      </c>
      <c r="K251" s="96" t="s">
        <v>15</v>
      </c>
      <c r="L251" s="96" t="s">
        <v>16</v>
      </c>
      <c r="M251" s="96" t="s">
        <v>17</v>
      </c>
      <c r="N251" s="81" t="s">
        <v>18</v>
      </c>
      <c r="O251" s="81" t="s">
        <v>19</v>
      </c>
      <c r="P251" s="97" t="s">
        <v>20</v>
      </c>
      <c r="Q251" s="97" t="s">
        <v>21</v>
      </c>
      <c r="R251" s="97" t="s">
        <v>22</v>
      </c>
      <c r="S251" s="97" t="s">
        <v>23</v>
      </c>
      <c r="T251" s="97" t="s">
        <v>24</v>
      </c>
      <c r="U251" s="97" t="s">
        <v>20</v>
      </c>
      <c r="V251" s="97" t="s">
        <v>21</v>
      </c>
      <c r="W251" s="97" t="s">
        <v>22</v>
      </c>
      <c r="X251" s="97" t="s">
        <v>23</v>
      </c>
      <c r="Y251" s="97" t="s">
        <v>24</v>
      </c>
      <c r="Z251" s="97" t="s">
        <v>20</v>
      </c>
      <c r="AA251" s="97" t="s">
        <v>21</v>
      </c>
      <c r="AB251" s="97" t="s">
        <v>22</v>
      </c>
      <c r="AC251" s="97" t="s">
        <v>23</v>
      </c>
      <c r="AD251" s="97" t="s">
        <v>24</v>
      </c>
      <c r="AE251" s="98"/>
    </row>
    <row r="252" spans="1:31" ht="12.75">
      <c r="A252" s="99"/>
      <c r="B252" s="75"/>
      <c r="C252" s="100"/>
      <c r="D252" s="73"/>
      <c r="E252" s="99"/>
      <c r="F252" s="73"/>
      <c r="G252" s="101"/>
      <c r="H252" s="102"/>
      <c r="I252" s="102"/>
      <c r="J252" s="102"/>
      <c r="K252" s="102"/>
      <c r="L252" s="102"/>
      <c r="M252" s="102"/>
      <c r="N252" s="101"/>
      <c r="O252" s="102"/>
      <c r="P252" s="102"/>
      <c r="Q252" s="102"/>
      <c r="R252" s="102"/>
      <c r="S252" s="102"/>
      <c r="T252" s="102"/>
      <c r="U252" s="103"/>
      <c r="V252" s="102"/>
      <c r="W252" s="102"/>
      <c r="X252" s="102"/>
      <c r="Y252" s="102"/>
      <c r="Z252" s="103"/>
      <c r="AA252" s="102"/>
      <c r="AB252" s="102"/>
      <c r="AC252" s="102"/>
      <c r="AD252" s="102"/>
      <c r="AE252" s="104"/>
    </row>
    <row r="253" spans="1:31" ht="12.75">
      <c r="A253" s="99"/>
      <c r="B253" s="75"/>
      <c r="C253" s="100"/>
      <c r="D253" s="73"/>
      <c r="E253" s="99"/>
      <c r="F253" s="73"/>
      <c r="G253" s="101"/>
      <c r="H253" s="102"/>
      <c r="I253" s="102"/>
      <c r="J253" s="102"/>
      <c r="K253" s="102"/>
      <c r="L253" s="102"/>
      <c r="M253" s="102"/>
      <c r="N253" s="101"/>
      <c r="O253" s="102"/>
      <c r="P253" s="102"/>
      <c r="Q253" s="102"/>
      <c r="R253" s="102"/>
      <c r="S253" s="102"/>
      <c r="T253" s="102"/>
      <c r="U253" s="103"/>
      <c r="V253" s="102"/>
      <c r="W253" s="102"/>
      <c r="X253" s="102"/>
      <c r="Y253" s="102"/>
      <c r="Z253" s="103"/>
      <c r="AA253" s="102"/>
      <c r="AB253" s="102"/>
      <c r="AC253" s="102"/>
      <c r="AD253" s="102"/>
      <c r="AE253" s="104"/>
    </row>
    <row r="254" spans="1:31" ht="12.75">
      <c r="A254" s="99"/>
      <c r="B254" s="75"/>
      <c r="C254" s="100"/>
      <c r="D254" s="73"/>
      <c r="E254" s="99"/>
      <c r="F254" s="73"/>
      <c r="G254" s="101"/>
      <c r="H254" s="102"/>
      <c r="I254" s="102"/>
      <c r="J254" s="102"/>
      <c r="K254" s="102"/>
      <c r="L254" s="102"/>
      <c r="M254" s="102"/>
      <c r="N254" s="101"/>
      <c r="O254" s="102"/>
      <c r="P254" s="102"/>
      <c r="Q254" s="102"/>
      <c r="R254" s="102"/>
      <c r="S254" s="102"/>
      <c r="T254" s="102"/>
      <c r="U254" s="103"/>
      <c r="V254" s="102"/>
      <c r="W254" s="102"/>
      <c r="X254" s="102"/>
      <c r="Y254" s="102"/>
      <c r="Z254" s="103"/>
      <c r="AA254" s="102"/>
      <c r="AB254" s="102"/>
      <c r="AC254" s="102"/>
      <c r="AD254" s="102"/>
      <c r="AE254" s="104"/>
    </row>
    <row r="255" spans="1:31" ht="12.75">
      <c r="A255" s="99"/>
      <c r="B255" s="75"/>
      <c r="C255" s="100"/>
      <c r="D255" s="73"/>
      <c r="E255" s="99"/>
      <c r="F255" s="73"/>
      <c r="G255" s="101"/>
      <c r="H255" s="102"/>
      <c r="I255" s="102"/>
      <c r="J255" s="102"/>
      <c r="K255" s="102"/>
      <c r="L255" s="102"/>
      <c r="M255" s="102"/>
      <c r="N255" s="101"/>
      <c r="O255" s="102"/>
      <c r="P255" s="102"/>
      <c r="Q255" s="102"/>
      <c r="R255" s="102"/>
      <c r="S255" s="102"/>
      <c r="T255" s="102"/>
      <c r="U255" s="103"/>
      <c r="V255" s="102"/>
      <c r="W255" s="102"/>
      <c r="X255" s="102"/>
      <c r="Y255" s="102"/>
      <c r="Z255" s="103"/>
      <c r="AA255" s="102"/>
      <c r="AB255" s="102"/>
      <c r="AC255" s="102"/>
      <c r="AD255" s="102"/>
      <c r="AE255" s="104"/>
    </row>
    <row r="256" spans="1:31" ht="12.75">
      <c r="A256" s="99"/>
      <c r="B256" s="75"/>
      <c r="C256" s="100"/>
      <c r="D256" s="73"/>
      <c r="E256" s="99"/>
      <c r="F256" s="73"/>
      <c r="G256" s="101"/>
      <c r="H256" s="102"/>
      <c r="I256" s="102"/>
      <c r="J256" s="102"/>
      <c r="K256" s="102"/>
      <c r="L256" s="102"/>
      <c r="M256" s="102"/>
      <c r="N256" s="101"/>
      <c r="O256" s="102"/>
      <c r="P256" s="102"/>
      <c r="Q256" s="102"/>
      <c r="R256" s="102"/>
      <c r="S256" s="102"/>
      <c r="T256" s="102"/>
      <c r="U256" s="103"/>
      <c r="V256" s="102"/>
      <c r="W256" s="102"/>
      <c r="X256" s="102"/>
      <c r="Y256" s="102"/>
      <c r="Z256" s="103"/>
      <c r="AA256" s="102"/>
      <c r="AB256" s="102"/>
      <c r="AC256" s="102"/>
      <c r="AD256" s="102"/>
      <c r="AE256" s="104"/>
    </row>
    <row r="257" spans="1:31" ht="12.75">
      <c r="A257" s="99"/>
      <c r="B257" s="75"/>
      <c r="C257" s="100"/>
      <c r="D257" s="73"/>
      <c r="E257" s="99"/>
      <c r="F257" s="73"/>
      <c r="G257" s="101"/>
      <c r="H257" s="102"/>
      <c r="I257" s="102"/>
      <c r="J257" s="102"/>
      <c r="K257" s="102"/>
      <c r="L257" s="102"/>
      <c r="M257" s="102"/>
      <c r="N257" s="101"/>
      <c r="O257" s="102"/>
      <c r="P257" s="102"/>
      <c r="Q257" s="102"/>
      <c r="R257" s="102"/>
      <c r="S257" s="102"/>
      <c r="T257" s="102"/>
      <c r="U257" s="103"/>
      <c r="V257" s="102"/>
      <c r="W257" s="102"/>
      <c r="X257" s="102"/>
      <c r="Y257" s="102"/>
      <c r="Z257" s="103"/>
      <c r="AA257" s="102"/>
      <c r="AB257" s="102"/>
      <c r="AC257" s="102"/>
      <c r="AD257" s="102"/>
      <c r="AE257" s="104"/>
    </row>
    <row r="258" spans="1:31" ht="12.75">
      <c r="A258" s="99"/>
      <c r="B258" s="75"/>
      <c r="C258" s="100"/>
      <c r="D258" s="73"/>
      <c r="E258" s="99"/>
      <c r="F258" s="73"/>
      <c r="G258" s="101"/>
      <c r="H258" s="102"/>
      <c r="I258" s="102"/>
      <c r="J258" s="102"/>
      <c r="K258" s="102"/>
      <c r="L258" s="102"/>
      <c r="M258" s="102"/>
      <c r="N258" s="101"/>
      <c r="O258" s="102"/>
      <c r="P258" s="102"/>
      <c r="Q258" s="102"/>
      <c r="R258" s="102"/>
      <c r="S258" s="102"/>
      <c r="T258" s="102"/>
      <c r="U258" s="103"/>
      <c r="V258" s="102"/>
      <c r="W258" s="102"/>
      <c r="X258" s="102"/>
      <c r="Y258" s="102"/>
      <c r="Z258" s="103"/>
      <c r="AA258" s="102"/>
      <c r="AB258" s="102"/>
      <c r="AC258" s="102"/>
      <c r="AD258" s="102"/>
      <c r="AE258" s="104"/>
    </row>
    <row r="259" spans="1:31" ht="12.75">
      <c r="A259" s="99"/>
      <c r="B259" s="75"/>
      <c r="C259" s="100"/>
      <c r="D259" s="73"/>
      <c r="E259" s="99"/>
      <c r="F259" s="73"/>
      <c r="G259" s="101"/>
      <c r="H259" s="102"/>
      <c r="I259" s="102"/>
      <c r="J259" s="102"/>
      <c r="K259" s="102"/>
      <c r="L259" s="102"/>
      <c r="M259" s="102"/>
      <c r="N259" s="101"/>
      <c r="O259" s="102"/>
      <c r="P259" s="102"/>
      <c r="Q259" s="102"/>
      <c r="R259" s="102"/>
      <c r="S259" s="102"/>
      <c r="T259" s="102"/>
      <c r="U259" s="103"/>
      <c r="V259" s="102"/>
      <c r="W259" s="102"/>
      <c r="X259" s="102"/>
      <c r="Y259" s="102"/>
      <c r="Z259" s="103"/>
      <c r="AA259" s="102"/>
      <c r="AB259" s="102"/>
      <c r="AC259" s="102"/>
      <c r="AD259" s="102"/>
      <c r="AE259" s="104"/>
    </row>
    <row r="260" spans="1:31" ht="12.75">
      <c r="A260" s="99"/>
      <c r="B260" s="75"/>
      <c r="C260" s="100"/>
      <c r="D260" s="73"/>
      <c r="E260" s="99"/>
      <c r="F260" s="73"/>
      <c r="G260" s="101"/>
      <c r="H260" s="102"/>
      <c r="I260" s="102"/>
      <c r="J260" s="102"/>
      <c r="K260" s="102"/>
      <c r="L260" s="102"/>
      <c r="M260" s="102"/>
      <c r="N260" s="101"/>
      <c r="O260" s="102"/>
      <c r="P260" s="102"/>
      <c r="Q260" s="102"/>
      <c r="R260" s="102"/>
      <c r="S260" s="102"/>
      <c r="T260" s="102"/>
      <c r="U260" s="103"/>
      <c r="V260" s="102"/>
      <c r="W260" s="102"/>
      <c r="X260" s="102"/>
      <c r="Y260" s="102"/>
      <c r="Z260" s="103"/>
      <c r="AA260" s="102"/>
      <c r="AB260" s="102"/>
      <c r="AC260" s="102"/>
      <c r="AD260" s="102"/>
      <c r="AE260" s="104"/>
    </row>
    <row r="261" spans="1:31" ht="12.75">
      <c r="A261" s="99"/>
      <c r="B261" s="75"/>
      <c r="C261" s="100"/>
      <c r="D261" s="73"/>
      <c r="E261" s="99"/>
      <c r="F261" s="73"/>
      <c r="G261" s="101"/>
      <c r="H261" s="102"/>
      <c r="I261" s="102"/>
      <c r="J261" s="102"/>
      <c r="K261" s="102"/>
      <c r="L261" s="102"/>
      <c r="M261" s="102"/>
      <c r="N261" s="101"/>
      <c r="O261" s="102"/>
      <c r="P261" s="102"/>
      <c r="Q261" s="102"/>
      <c r="R261" s="102"/>
      <c r="S261" s="102"/>
      <c r="T261" s="102"/>
      <c r="U261" s="103"/>
      <c r="V261" s="102"/>
      <c r="W261" s="102"/>
      <c r="X261" s="102"/>
      <c r="Y261" s="102"/>
      <c r="Z261" s="103"/>
      <c r="AA261" s="102"/>
      <c r="AB261" s="102"/>
      <c r="AC261" s="102"/>
      <c r="AD261" s="102"/>
      <c r="AE261" s="104"/>
    </row>
    <row r="262" spans="1:31" ht="12.75">
      <c r="A262" s="99"/>
      <c r="B262" s="75"/>
      <c r="C262" s="100"/>
      <c r="D262" s="73"/>
      <c r="E262" s="99"/>
      <c r="F262" s="73"/>
      <c r="G262" s="101"/>
      <c r="H262" s="102"/>
      <c r="I262" s="102"/>
      <c r="J262" s="102"/>
      <c r="K262" s="102"/>
      <c r="L262" s="102"/>
      <c r="M262" s="102"/>
      <c r="N262" s="101"/>
      <c r="O262" s="102"/>
      <c r="P262" s="102"/>
      <c r="Q262" s="102"/>
      <c r="R262" s="102"/>
      <c r="S262" s="102"/>
      <c r="T262" s="102"/>
      <c r="U262" s="103"/>
      <c r="V262" s="102"/>
      <c r="W262" s="102"/>
      <c r="X262" s="102"/>
      <c r="Y262" s="102"/>
      <c r="Z262" s="103"/>
      <c r="AA262" s="102"/>
      <c r="AB262" s="102"/>
      <c r="AC262" s="102"/>
      <c r="AD262" s="102"/>
      <c r="AE262" s="104"/>
    </row>
    <row r="263" spans="1:31" ht="12.75">
      <c r="A263" s="99"/>
      <c r="B263" s="75"/>
      <c r="C263" s="100"/>
      <c r="D263" s="73"/>
      <c r="E263" s="99"/>
      <c r="F263" s="73"/>
      <c r="G263" s="101"/>
      <c r="H263" s="102"/>
      <c r="I263" s="102"/>
      <c r="J263" s="102"/>
      <c r="K263" s="102"/>
      <c r="L263" s="102"/>
      <c r="M263" s="102"/>
      <c r="N263" s="101"/>
      <c r="O263" s="102"/>
      <c r="P263" s="102"/>
      <c r="Q263" s="102"/>
      <c r="R263" s="102"/>
      <c r="S263" s="102"/>
      <c r="T263" s="102"/>
      <c r="U263" s="103"/>
      <c r="V263" s="102"/>
      <c r="W263" s="102"/>
      <c r="X263" s="102"/>
      <c r="Y263" s="102"/>
      <c r="Z263" s="103"/>
      <c r="AA263" s="102"/>
      <c r="AB263" s="102"/>
      <c r="AC263" s="102"/>
      <c r="AD263" s="102"/>
      <c r="AE263" s="104"/>
    </row>
    <row r="264" spans="1:31" ht="12.75">
      <c r="A264" s="99"/>
      <c r="B264" s="75"/>
      <c r="C264" s="100"/>
      <c r="D264" s="73"/>
      <c r="E264" s="99"/>
      <c r="F264" s="73"/>
      <c r="G264" s="101"/>
      <c r="H264" s="102"/>
      <c r="I264" s="102"/>
      <c r="J264" s="102"/>
      <c r="K264" s="102"/>
      <c r="L264" s="102"/>
      <c r="M264" s="102"/>
      <c r="N264" s="101"/>
      <c r="O264" s="102"/>
      <c r="P264" s="102"/>
      <c r="Q264" s="102"/>
      <c r="R264" s="102"/>
      <c r="S264" s="102"/>
      <c r="T264" s="102"/>
      <c r="U264" s="103"/>
      <c r="V264" s="102"/>
      <c r="W264" s="102"/>
      <c r="X264" s="102"/>
      <c r="Y264" s="102"/>
      <c r="Z264" s="103"/>
      <c r="AA264" s="102"/>
      <c r="AB264" s="102"/>
      <c r="AC264" s="102"/>
      <c r="AD264" s="102"/>
      <c r="AE264" s="104"/>
    </row>
    <row r="265" spans="1:31" ht="12.75">
      <c r="A265" s="99"/>
      <c r="B265" s="75"/>
      <c r="C265" s="100"/>
      <c r="D265" s="73"/>
      <c r="E265" s="99"/>
      <c r="F265" s="73"/>
      <c r="G265" s="101"/>
      <c r="H265" s="102"/>
      <c r="I265" s="102"/>
      <c r="J265" s="102"/>
      <c r="K265" s="102"/>
      <c r="L265" s="102"/>
      <c r="M265" s="102"/>
      <c r="N265" s="101"/>
      <c r="O265" s="102"/>
      <c r="P265" s="102"/>
      <c r="Q265" s="102"/>
      <c r="R265" s="102"/>
      <c r="S265" s="102"/>
      <c r="T265" s="102"/>
      <c r="U265" s="103"/>
      <c r="V265" s="102"/>
      <c r="W265" s="102"/>
      <c r="X265" s="102"/>
      <c r="Y265" s="102"/>
      <c r="Z265" s="103"/>
      <c r="AA265" s="102"/>
      <c r="AB265" s="102"/>
      <c r="AC265" s="102"/>
      <c r="AD265" s="102"/>
      <c r="AE265" s="104"/>
    </row>
    <row r="266" spans="1:31" ht="12.75">
      <c r="A266" s="99"/>
      <c r="B266" s="75"/>
      <c r="C266" s="100"/>
      <c r="D266" s="73"/>
      <c r="E266" s="99"/>
      <c r="F266" s="73"/>
      <c r="G266" s="101"/>
      <c r="H266" s="102"/>
      <c r="I266" s="102"/>
      <c r="J266" s="102"/>
      <c r="K266" s="102"/>
      <c r="L266" s="102"/>
      <c r="M266" s="102"/>
      <c r="N266" s="101"/>
      <c r="O266" s="102"/>
      <c r="P266" s="102"/>
      <c r="Q266" s="102"/>
      <c r="R266" s="102"/>
      <c r="S266" s="102"/>
      <c r="T266" s="102"/>
      <c r="U266" s="103"/>
      <c r="V266" s="102"/>
      <c r="W266" s="102"/>
      <c r="X266" s="102"/>
      <c r="Y266" s="102"/>
      <c r="Z266" s="103"/>
      <c r="AA266" s="102"/>
      <c r="AB266" s="102"/>
      <c r="AC266" s="102"/>
      <c r="AD266" s="102"/>
      <c r="AE266" s="104"/>
    </row>
    <row r="267" spans="1:31" ht="12.75">
      <c r="A267" s="99"/>
      <c r="B267" s="75"/>
      <c r="C267" s="100"/>
      <c r="D267" s="73"/>
      <c r="E267" s="99"/>
      <c r="F267" s="73"/>
      <c r="G267" s="101"/>
      <c r="H267" s="102"/>
      <c r="I267" s="102"/>
      <c r="J267" s="102"/>
      <c r="K267" s="102"/>
      <c r="L267" s="102"/>
      <c r="M267" s="102"/>
      <c r="N267" s="101"/>
      <c r="O267" s="102"/>
      <c r="P267" s="102"/>
      <c r="Q267" s="102"/>
      <c r="R267" s="102"/>
      <c r="S267" s="102"/>
      <c r="T267" s="102"/>
      <c r="U267" s="103"/>
      <c r="V267" s="102"/>
      <c r="W267" s="102"/>
      <c r="X267" s="102"/>
      <c r="Y267" s="102"/>
      <c r="Z267" s="103"/>
      <c r="AA267" s="102"/>
      <c r="AB267" s="102"/>
      <c r="AC267" s="102"/>
      <c r="AD267" s="102"/>
      <c r="AE267" s="104"/>
    </row>
    <row r="268" spans="1:31" ht="12.75">
      <c r="A268" s="99"/>
      <c r="B268" s="75"/>
      <c r="C268" s="100"/>
      <c r="D268" s="73"/>
      <c r="E268" s="99"/>
      <c r="F268" s="73"/>
      <c r="G268" s="101"/>
      <c r="H268" s="102"/>
      <c r="I268" s="102"/>
      <c r="J268" s="102"/>
      <c r="K268" s="102"/>
      <c r="L268" s="102"/>
      <c r="M268" s="102"/>
      <c r="N268" s="101"/>
      <c r="O268" s="102"/>
      <c r="P268" s="102"/>
      <c r="Q268" s="102"/>
      <c r="R268" s="102"/>
      <c r="S268" s="102"/>
      <c r="T268" s="102"/>
      <c r="U268" s="103"/>
      <c r="V268" s="102"/>
      <c r="W268" s="102"/>
      <c r="X268" s="102"/>
      <c r="Y268" s="102"/>
      <c r="Z268" s="103"/>
      <c r="AA268" s="102"/>
      <c r="AB268" s="102"/>
      <c r="AC268" s="102"/>
      <c r="AD268" s="102"/>
      <c r="AE268" s="104"/>
    </row>
    <row r="269" spans="1:31" ht="12.75">
      <c r="A269" s="99"/>
      <c r="B269" s="75"/>
      <c r="C269" s="100"/>
      <c r="D269" s="73"/>
      <c r="E269" s="99"/>
      <c r="F269" s="73"/>
      <c r="G269" s="101"/>
      <c r="H269" s="102"/>
      <c r="I269" s="102"/>
      <c r="J269" s="102"/>
      <c r="K269" s="102"/>
      <c r="L269" s="102"/>
      <c r="M269" s="102"/>
      <c r="N269" s="101"/>
      <c r="O269" s="102"/>
      <c r="P269" s="102"/>
      <c r="Q269" s="102"/>
      <c r="R269" s="102"/>
      <c r="S269" s="102"/>
      <c r="T269" s="102"/>
      <c r="U269" s="103"/>
      <c r="V269" s="102"/>
      <c r="W269" s="102"/>
      <c r="X269" s="102"/>
      <c r="Y269" s="102"/>
      <c r="Z269" s="103"/>
      <c r="AA269" s="102"/>
      <c r="AB269" s="102"/>
      <c r="AC269" s="102"/>
      <c r="AD269" s="102"/>
      <c r="AE269" s="104"/>
    </row>
    <row r="270" spans="1:31" ht="12.75">
      <c r="A270" s="99"/>
      <c r="B270" s="75"/>
      <c r="C270" s="100"/>
      <c r="D270" s="73"/>
      <c r="E270" s="99"/>
      <c r="F270" s="73"/>
      <c r="G270" s="101"/>
      <c r="H270" s="102"/>
      <c r="I270" s="102"/>
      <c r="J270" s="102"/>
      <c r="K270" s="102"/>
      <c r="L270" s="102"/>
      <c r="M270" s="102"/>
      <c r="N270" s="101"/>
      <c r="O270" s="102"/>
      <c r="P270" s="102"/>
      <c r="Q270" s="102"/>
      <c r="R270" s="102"/>
      <c r="S270" s="102"/>
      <c r="T270" s="102"/>
      <c r="U270" s="103"/>
      <c r="V270" s="102"/>
      <c r="W270" s="102"/>
      <c r="X270" s="102"/>
      <c r="Y270" s="102"/>
      <c r="Z270" s="103"/>
      <c r="AA270" s="102"/>
      <c r="AB270" s="102"/>
      <c r="AC270" s="102"/>
      <c r="AD270" s="102"/>
      <c r="AE270" s="104"/>
    </row>
    <row r="271" spans="1:31" ht="12.75">
      <c r="A271" s="99"/>
      <c r="B271" s="75"/>
      <c r="C271" s="100"/>
      <c r="D271" s="73"/>
      <c r="E271" s="99"/>
      <c r="F271" s="73"/>
      <c r="G271" s="101"/>
      <c r="H271" s="102"/>
      <c r="I271" s="102"/>
      <c r="J271" s="102"/>
      <c r="K271" s="102"/>
      <c r="L271" s="102"/>
      <c r="M271" s="102"/>
      <c r="N271" s="101"/>
      <c r="O271" s="102"/>
      <c r="P271" s="102"/>
      <c r="Q271" s="102"/>
      <c r="R271" s="102"/>
      <c r="S271" s="102"/>
      <c r="T271" s="102"/>
      <c r="U271" s="103"/>
      <c r="V271" s="102"/>
      <c r="W271" s="102"/>
      <c r="X271" s="102"/>
      <c r="Y271" s="102"/>
      <c r="Z271" s="103"/>
      <c r="AA271" s="102"/>
      <c r="AB271" s="102"/>
      <c r="AC271" s="102"/>
      <c r="AD271" s="102"/>
      <c r="AE271" s="104"/>
    </row>
    <row r="272" spans="1:31" ht="12.75">
      <c r="A272" s="73"/>
      <c r="B272" s="73"/>
      <c r="C272" s="73"/>
      <c r="D272" s="73"/>
      <c r="E272" s="73"/>
      <c r="F272" s="73"/>
      <c r="G272" s="105"/>
      <c r="H272" s="73"/>
      <c r="I272" s="73"/>
      <c r="J272" s="73"/>
      <c r="K272" s="73"/>
      <c r="L272" s="73"/>
      <c r="M272" s="73"/>
      <c r="N272" s="73"/>
      <c r="O272" s="73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</row>
    <row r="273" spans="1:30" ht="12.75">
      <c r="A273" s="73"/>
      <c r="B273" s="73"/>
      <c r="C273" s="73"/>
      <c r="D273" s="73"/>
      <c r="E273" s="73"/>
      <c r="F273" s="73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</row>
    <row r="274" spans="1:31" ht="12.75">
      <c r="A274" s="73"/>
      <c r="B274" s="73"/>
      <c r="C274" s="73"/>
      <c r="D274" s="73"/>
      <c r="E274" s="73"/>
      <c r="F274" s="73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81"/>
      <c r="AB274" s="81"/>
      <c r="AC274" s="81"/>
      <c r="AD274" s="81"/>
      <c r="AE274" s="106"/>
    </row>
    <row r="275" spans="1:31" ht="12.75">
      <c r="A275" s="73"/>
      <c r="B275" s="73"/>
      <c r="C275" s="73"/>
      <c r="D275" s="73"/>
      <c r="E275" s="73"/>
      <c r="F275" s="73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107"/>
    </row>
    <row r="276" spans="1:31" ht="12.75">
      <c r="A276" s="73"/>
      <c r="B276" s="73"/>
      <c r="C276" s="73"/>
      <c r="D276" s="73"/>
      <c r="E276" s="73"/>
      <c r="F276" s="73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83"/>
    </row>
    <row r="277" spans="1:30" ht="12.75">
      <c r="A277" s="73"/>
      <c r="B277" s="73"/>
      <c r="C277" s="73"/>
      <c r="D277" s="73"/>
      <c r="E277" s="73"/>
      <c r="F277" s="73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</row>
    <row r="278" spans="1:30" ht="12.75">
      <c r="A278" s="73"/>
      <c r="B278" s="73"/>
      <c r="C278" s="73"/>
      <c r="D278" s="73"/>
      <c r="E278" s="73"/>
      <c r="F278" s="73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</row>
    <row r="279" spans="1:30" ht="12.75">
      <c r="A279" s="73"/>
      <c r="B279" s="73"/>
      <c r="C279" s="73"/>
      <c r="D279" s="73"/>
      <c r="E279" s="73"/>
      <c r="F279" s="73"/>
      <c r="G279" s="75"/>
      <c r="H279" s="73"/>
      <c r="I279" s="73"/>
      <c r="J279" s="81" t="s">
        <v>7</v>
      </c>
      <c r="K279" s="81"/>
      <c r="L279" s="79"/>
      <c r="M279" s="91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</row>
    <row r="280" spans="1:31" ht="12.75">
      <c r="A280" s="73"/>
      <c r="B280" s="73"/>
      <c r="C280" s="73"/>
      <c r="D280" s="73"/>
      <c r="E280" s="73"/>
      <c r="F280" s="73"/>
      <c r="G280" s="81" t="s">
        <v>103</v>
      </c>
      <c r="H280" s="93"/>
      <c r="I280" s="94"/>
      <c r="J280" s="81" t="s">
        <v>10</v>
      </c>
      <c r="K280" s="81"/>
      <c r="L280" s="95"/>
      <c r="M280" s="88"/>
      <c r="N280" s="73"/>
      <c r="O280" s="73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</row>
    <row r="281" spans="1:31" ht="105">
      <c r="A281" s="81"/>
      <c r="B281" s="81"/>
      <c r="C281" s="81"/>
      <c r="D281" s="81"/>
      <c r="E281" s="81"/>
      <c r="F281" s="81"/>
      <c r="G281" s="76" t="s">
        <v>11</v>
      </c>
      <c r="H281" s="96" t="s">
        <v>12</v>
      </c>
      <c r="I281" s="96" t="s">
        <v>13</v>
      </c>
      <c r="J281" s="96" t="s">
        <v>14</v>
      </c>
      <c r="K281" s="96" t="s">
        <v>15</v>
      </c>
      <c r="L281" s="96" t="s">
        <v>16</v>
      </c>
      <c r="M281" s="96" t="s">
        <v>17</v>
      </c>
      <c r="N281" s="81" t="s">
        <v>18</v>
      </c>
      <c r="O281" s="81" t="s">
        <v>19</v>
      </c>
      <c r="P281" s="97" t="s">
        <v>20</v>
      </c>
      <c r="Q281" s="97" t="s">
        <v>21</v>
      </c>
      <c r="R281" s="97" t="s">
        <v>22</v>
      </c>
      <c r="S281" s="97" t="s">
        <v>23</v>
      </c>
      <c r="T281" s="97" t="s">
        <v>24</v>
      </c>
      <c r="U281" s="97" t="s">
        <v>20</v>
      </c>
      <c r="V281" s="97" t="s">
        <v>21</v>
      </c>
      <c r="W281" s="97" t="s">
        <v>22</v>
      </c>
      <c r="X281" s="97" t="s">
        <v>23</v>
      </c>
      <c r="Y281" s="97" t="s">
        <v>24</v>
      </c>
      <c r="Z281" s="97" t="s">
        <v>20</v>
      </c>
      <c r="AA281" s="97" t="s">
        <v>21</v>
      </c>
      <c r="AB281" s="97" t="s">
        <v>22</v>
      </c>
      <c r="AC281" s="97" t="s">
        <v>23</v>
      </c>
      <c r="AD281" s="97" t="s">
        <v>24</v>
      </c>
      <c r="AE281" s="98"/>
    </row>
    <row r="282" spans="1:31" ht="12.75">
      <c r="A282" s="99"/>
      <c r="B282" s="75"/>
      <c r="C282" s="100"/>
      <c r="D282" s="73"/>
      <c r="E282" s="99"/>
      <c r="F282" s="73"/>
      <c r="G282" s="101"/>
      <c r="H282" s="102"/>
      <c r="I282" s="102"/>
      <c r="J282" s="102"/>
      <c r="K282" s="102"/>
      <c r="L282" s="102"/>
      <c r="M282" s="102"/>
      <c r="N282" s="101"/>
      <c r="O282" s="102"/>
      <c r="P282" s="102"/>
      <c r="Q282" s="102"/>
      <c r="R282" s="102"/>
      <c r="S282" s="102"/>
      <c r="T282" s="102"/>
      <c r="U282" s="103"/>
      <c r="V282" s="102"/>
      <c r="W282" s="102"/>
      <c r="X282" s="102"/>
      <c r="Y282" s="102"/>
      <c r="Z282" s="103"/>
      <c r="AA282" s="102"/>
      <c r="AB282" s="102"/>
      <c r="AC282" s="102"/>
      <c r="AD282" s="102"/>
      <c r="AE282" s="104"/>
    </row>
    <row r="283" spans="1:31" ht="12.75">
      <c r="A283" s="99"/>
      <c r="B283" s="75"/>
      <c r="C283" s="100"/>
      <c r="D283" s="73"/>
      <c r="E283" s="99"/>
      <c r="F283" s="73"/>
      <c r="G283" s="101"/>
      <c r="H283" s="102"/>
      <c r="I283" s="102"/>
      <c r="J283" s="102"/>
      <c r="K283" s="102"/>
      <c r="L283" s="102"/>
      <c r="M283" s="102"/>
      <c r="N283" s="101"/>
      <c r="O283" s="102"/>
      <c r="P283" s="102"/>
      <c r="Q283" s="102"/>
      <c r="R283" s="102"/>
      <c r="S283" s="102"/>
      <c r="T283" s="102"/>
      <c r="U283" s="103"/>
      <c r="V283" s="102"/>
      <c r="W283" s="102"/>
      <c r="X283" s="102"/>
      <c r="Y283" s="102"/>
      <c r="Z283" s="103"/>
      <c r="AA283" s="102"/>
      <c r="AB283" s="102"/>
      <c r="AC283" s="102"/>
      <c r="AD283" s="102"/>
      <c r="AE283" s="104"/>
    </row>
    <row r="284" spans="1:31" ht="12.75">
      <c r="A284" s="99"/>
      <c r="B284" s="75"/>
      <c r="C284" s="100"/>
      <c r="D284" s="73"/>
      <c r="E284" s="99"/>
      <c r="F284" s="73"/>
      <c r="G284" s="101"/>
      <c r="H284" s="102"/>
      <c r="I284" s="102"/>
      <c r="J284" s="102"/>
      <c r="K284" s="102"/>
      <c r="L284" s="102"/>
      <c r="M284" s="102"/>
      <c r="N284" s="101"/>
      <c r="O284" s="102"/>
      <c r="P284" s="102"/>
      <c r="Q284" s="102"/>
      <c r="R284" s="102"/>
      <c r="S284" s="102"/>
      <c r="T284" s="102"/>
      <c r="U284" s="103"/>
      <c r="V284" s="102"/>
      <c r="W284" s="102"/>
      <c r="X284" s="102"/>
      <c r="Y284" s="102"/>
      <c r="Z284" s="103"/>
      <c r="AA284" s="102"/>
      <c r="AB284" s="102"/>
      <c r="AC284" s="102"/>
      <c r="AD284" s="102"/>
      <c r="AE284" s="104"/>
    </row>
    <row r="285" spans="1:31" ht="12.75">
      <c r="A285" s="99"/>
      <c r="B285" s="75"/>
      <c r="C285" s="100"/>
      <c r="D285" s="73"/>
      <c r="E285" s="99"/>
      <c r="F285" s="73"/>
      <c r="G285" s="101"/>
      <c r="H285" s="102"/>
      <c r="I285" s="102"/>
      <c r="J285" s="102"/>
      <c r="K285" s="102"/>
      <c r="L285" s="102"/>
      <c r="M285" s="102"/>
      <c r="N285" s="101"/>
      <c r="O285" s="102"/>
      <c r="P285" s="102"/>
      <c r="Q285" s="102"/>
      <c r="R285" s="102"/>
      <c r="S285" s="102"/>
      <c r="T285" s="102"/>
      <c r="U285" s="103"/>
      <c r="V285" s="102"/>
      <c r="W285" s="102"/>
      <c r="X285" s="102"/>
      <c r="Y285" s="102"/>
      <c r="Z285" s="103"/>
      <c r="AA285" s="102"/>
      <c r="AB285" s="102"/>
      <c r="AC285" s="102"/>
      <c r="AD285" s="102"/>
      <c r="AE285" s="104"/>
    </row>
    <row r="286" spans="1:31" ht="12.75">
      <c r="A286" s="99"/>
      <c r="B286" s="75"/>
      <c r="C286" s="100"/>
      <c r="D286" s="73"/>
      <c r="E286" s="99"/>
      <c r="F286" s="73"/>
      <c r="G286" s="101"/>
      <c r="H286" s="102"/>
      <c r="I286" s="102"/>
      <c r="J286" s="102"/>
      <c r="K286" s="102"/>
      <c r="L286" s="102"/>
      <c r="M286" s="102"/>
      <c r="N286" s="101"/>
      <c r="O286" s="102"/>
      <c r="P286" s="102"/>
      <c r="Q286" s="102"/>
      <c r="R286" s="102"/>
      <c r="S286" s="102"/>
      <c r="T286" s="102"/>
      <c r="U286" s="103"/>
      <c r="V286" s="102"/>
      <c r="W286" s="102"/>
      <c r="X286" s="102"/>
      <c r="Y286" s="102"/>
      <c r="Z286" s="103"/>
      <c r="AA286" s="102"/>
      <c r="AB286" s="102"/>
      <c r="AC286" s="102"/>
      <c r="AD286" s="102"/>
      <c r="AE286" s="104"/>
    </row>
    <row r="287" spans="1:31" ht="12.75">
      <c r="A287" s="99"/>
      <c r="B287" s="75"/>
      <c r="C287" s="100"/>
      <c r="D287" s="73"/>
      <c r="E287" s="99"/>
      <c r="F287" s="73"/>
      <c r="G287" s="101"/>
      <c r="H287" s="102"/>
      <c r="I287" s="102"/>
      <c r="J287" s="102"/>
      <c r="K287" s="102"/>
      <c r="L287" s="102"/>
      <c r="M287" s="102"/>
      <c r="N287" s="101"/>
      <c r="O287" s="102"/>
      <c r="P287" s="102"/>
      <c r="Q287" s="102"/>
      <c r="R287" s="102"/>
      <c r="S287" s="102"/>
      <c r="T287" s="102"/>
      <c r="U287" s="103"/>
      <c r="V287" s="102"/>
      <c r="W287" s="102"/>
      <c r="X287" s="102"/>
      <c r="Y287" s="102"/>
      <c r="Z287" s="103"/>
      <c r="AA287" s="102"/>
      <c r="AB287" s="102"/>
      <c r="AC287" s="102"/>
      <c r="AD287" s="102"/>
      <c r="AE287" s="104"/>
    </row>
    <row r="288" spans="1:31" ht="12.75">
      <c r="A288" s="99"/>
      <c r="B288" s="75"/>
      <c r="C288" s="100"/>
      <c r="D288" s="73"/>
      <c r="E288" s="99"/>
      <c r="F288" s="73"/>
      <c r="G288" s="101"/>
      <c r="H288" s="102"/>
      <c r="I288" s="102"/>
      <c r="J288" s="102"/>
      <c r="K288" s="102"/>
      <c r="L288" s="102"/>
      <c r="M288" s="102"/>
      <c r="N288" s="101"/>
      <c r="O288" s="102"/>
      <c r="P288" s="102"/>
      <c r="Q288" s="102"/>
      <c r="R288" s="102"/>
      <c r="S288" s="102"/>
      <c r="T288" s="102"/>
      <c r="U288" s="103"/>
      <c r="V288" s="102"/>
      <c r="W288" s="102"/>
      <c r="X288" s="102"/>
      <c r="Y288" s="102"/>
      <c r="Z288" s="103"/>
      <c r="AA288" s="102"/>
      <c r="AB288" s="102"/>
      <c r="AC288" s="102"/>
      <c r="AD288" s="102"/>
      <c r="AE288" s="104"/>
    </row>
    <row r="289" spans="1:31" ht="12.75">
      <c r="A289" s="99"/>
      <c r="B289" s="75"/>
      <c r="C289" s="100"/>
      <c r="D289" s="73"/>
      <c r="E289" s="99"/>
      <c r="F289" s="73"/>
      <c r="G289" s="101"/>
      <c r="H289" s="102"/>
      <c r="I289" s="102"/>
      <c r="J289" s="102"/>
      <c r="K289" s="102"/>
      <c r="L289" s="102"/>
      <c r="M289" s="102"/>
      <c r="N289" s="101"/>
      <c r="O289" s="102"/>
      <c r="P289" s="102"/>
      <c r="Q289" s="102"/>
      <c r="R289" s="102"/>
      <c r="S289" s="102"/>
      <c r="T289" s="102"/>
      <c r="U289" s="103"/>
      <c r="V289" s="102"/>
      <c r="W289" s="102"/>
      <c r="X289" s="102"/>
      <c r="Y289" s="102"/>
      <c r="Z289" s="103"/>
      <c r="AA289" s="102"/>
      <c r="AB289" s="102"/>
      <c r="AC289" s="102"/>
      <c r="AD289" s="102"/>
      <c r="AE289" s="104"/>
    </row>
    <row r="290" spans="1:31" ht="12.75">
      <c r="A290" s="99"/>
      <c r="B290" s="75"/>
      <c r="C290" s="100"/>
      <c r="D290" s="73"/>
      <c r="E290" s="99"/>
      <c r="F290" s="73"/>
      <c r="G290" s="101"/>
      <c r="H290" s="102"/>
      <c r="I290" s="102"/>
      <c r="J290" s="102"/>
      <c r="K290" s="102"/>
      <c r="L290" s="102"/>
      <c r="M290" s="102"/>
      <c r="N290" s="101"/>
      <c r="O290" s="102"/>
      <c r="P290" s="102"/>
      <c r="Q290" s="102"/>
      <c r="R290" s="102"/>
      <c r="S290" s="102"/>
      <c r="T290" s="102"/>
      <c r="U290" s="103"/>
      <c r="V290" s="102"/>
      <c r="W290" s="102"/>
      <c r="X290" s="102"/>
      <c r="Y290" s="102"/>
      <c r="Z290" s="103"/>
      <c r="AA290" s="102"/>
      <c r="AB290" s="102"/>
      <c r="AC290" s="102"/>
      <c r="AD290" s="102"/>
      <c r="AE290" s="104"/>
    </row>
    <row r="291" spans="1:31" ht="12.75">
      <c r="A291" s="99"/>
      <c r="B291" s="75"/>
      <c r="C291" s="100"/>
      <c r="D291" s="73"/>
      <c r="E291" s="99"/>
      <c r="F291" s="73"/>
      <c r="G291" s="101"/>
      <c r="H291" s="102"/>
      <c r="I291" s="102"/>
      <c r="J291" s="102"/>
      <c r="K291" s="102"/>
      <c r="L291" s="102"/>
      <c r="M291" s="102"/>
      <c r="N291" s="101"/>
      <c r="O291" s="102"/>
      <c r="P291" s="102"/>
      <c r="Q291" s="102"/>
      <c r="R291" s="102"/>
      <c r="S291" s="102"/>
      <c r="T291" s="102"/>
      <c r="U291" s="103"/>
      <c r="V291" s="102"/>
      <c r="W291" s="102"/>
      <c r="X291" s="102"/>
      <c r="Y291" s="102"/>
      <c r="Z291" s="103"/>
      <c r="AA291" s="102"/>
      <c r="AB291" s="102"/>
      <c r="AC291" s="102"/>
      <c r="AD291" s="102"/>
      <c r="AE291" s="104"/>
    </row>
    <row r="292" spans="1:31" ht="12.75">
      <c r="A292" s="99"/>
      <c r="B292" s="75"/>
      <c r="C292" s="100"/>
      <c r="D292" s="73"/>
      <c r="E292" s="99"/>
      <c r="F292" s="73"/>
      <c r="G292" s="101"/>
      <c r="H292" s="102"/>
      <c r="I292" s="102"/>
      <c r="J292" s="102"/>
      <c r="K292" s="102"/>
      <c r="L292" s="102"/>
      <c r="M292" s="102"/>
      <c r="N292" s="101"/>
      <c r="O292" s="102"/>
      <c r="P292" s="102"/>
      <c r="Q292" s="102"/>
      <c r="R292" s="102"/>
      <c r="S292" s="102"/>
      <c r="T292" s="102"/>
      <c r="U292" s="103"/>
      <c r="V292" s="102"/>
      <c r="W292" s="102"/>
      <c r="X292" s="102"/>
      <c r="Y292" s="102"/>
      <c r="Z292" s="103"/>
      <c r="AA292" s="102"/>
      <c r="AB292" s="102"/>
      <c r="AC292" s="102"/>
      <c r="AD292" s="102"/>
      <c r="AE292" s="104"/>
    </row>
    <row r="293" spans="1:31" ht="12.75">
      <c r="A293" s="99"/>
      <c r="B293" s="75"/>
      <c r="C293" s="100"/>
      <c r="D293" s="73"/>
      <c r="E293" s="99"/>
      <c r="F293" s="73"/>
      <c r="G293" s="101"/>
      <c r="H293" s="102"/>
      <c r="I293" s="102"/>
      <c r="J293" s="102"/>
      <c r="K293" s="102"/>
      <c r="L293" s="102"/>
      <c r="M293" s="102"/>
      <c r="N293" s="101"/>
      <c r="O293" s="102"/>
      <c r="P293" s="102"/>
      <c r="Q293" s="102"/>
      <c r="R293" s="102"/>
      <c r="S293" s="102"/>
      <c r="T293" s="102"/>
      <c r="U293" s="103"/>
      <c r="V293" s="102"/>
      <c r="W293" s="102"/>
      <c r="X293" s="102"/>
      <c r="Y293" s="102"/>
      <c r="Z293" s="103"/>
      <c r="AA293" s="102"/>
      <c r="AB293" s="102"/>
      <c r="AC293" s="102"/>
      <c r="AD293" s="102"/>
      <c r="AE293" s="104"/>
    </row>
    <row r="294" spans="1:31" ht="12.75">
      <c r="A294" s="99"/>
      <c r="B294" s="75"/>
      <c r="C294" s="100"/>
      <c r="D294" s="73"/>
      <c r="E294" s="99"/>
      <c r="F294" s="73"/>
      <c r="G294" s="101"/>
      <c r="H294" s="102"/>
      <c r="I294" s="102"/>
      <c r="J294" s="102"/>
      <c r="K294" s="102"/>
      <c r="L294" s="102"/>
      <c r="M294" s="102"/>
      <c r="N294" s="101"/>
      <c r="O294" s="102"/>
      <c r="P294" s="102"/>
      <c r="Q294" s="102"/>
      <c r="R294" s="102"/>
      <c r="S294" s="102"/>
      <c r="T294" s="102"/>
      <c r="U294" s="103"/>
      <c r="V294" s="102"/>
      <c r="W294" s="102"/>
      <c r="X294" s="102"/>
      <c r="Y294" s="102"/>
      <c r="Z294" s="103"/>
      <c r="AA294" s="102"/>
      <c r="AB294" s="102"/>
      <c r="AC294" s="102"/>
      <c r="AD294" s="102"/>
      <c r="AE294" s="104"/>
    </row>
    <row r="295" spans="1:31" ht="12.75">
      <c r="A295" s="99"/>
      <c r="B295" s="75"/>
      <c r="C295" s="100"/>
      <c r="D295" s="73"/>
      <c r="E295" s="99"/>
      <c r="F295" s="73"/>
      <c r="G295" s="101"/>
      <c r="H295" s="102"/>
      <c r="I295" s="102"/>
      <c r="J295" s="102"/>
      <c r="K295" s="102"/>
      <c r="L295" s="102"/>
      <c r="M295" s="102"/>
      <c r="N295" s="101"/>
      <c r="O295" s="102"/>
      <c r="P295" s="102"/>
      <c r="Q295" s="102"/>
      <c r="R295" s="102"/>
      <c r="S295" s="102"/>
      <c r="T295" s="102"/>
      <c r="U295" s="103"/>
      <c r="V295" s="102"/>
      <c r="W295" s="102"/>
      <c r="X295" s="102"/>
      <c r="Y295" s="102"/>
      <c r="Z295" s="103"/>
      <c r="AA295" s="102"/>
      <c r="AB295" s="102"/>
      <c r="AC295" s="102"/>
      <c r="AD295" s="102"/>
      <c r="AE295" s="104"/>
    </row>
    <row r="296" spans="1:31" ht="12.75">
      <c r="A296" s="99"/>
      <c r="B296" s="75"/>
      <c r="C296" s="100"/>
      <c r="D296" s="73"/>
      <c r="E296" s="99"/>
      <c r="F296" s="73"/>
      <c r="G296" s="101"/>
      <c r="H296" s="102"/>
      <c r="I296" s="102"/>
      <c r="J296" s="102"/>
      <c r="K296" s="102"/>
      <c r="L296" s="102"/>
      <c r="M296" s="102"/>
      <c r="N296" s="101"/>
      <c r="O296" s="102"/>
      <c r="P296" s="102"/>
      <c r="Q296" s="102"/>
      <c r="R296" s="102"/>
      <c r="S296" s="102"/>
      <c r="T296" s="102"/>
      <c r="U296" s="103"/>
      <c r="V296" s="102"/>
      <c r="W296" s="102"/>
      <c r="X296" s="102"/>
      <c r="Y296" s="102"/>
      <c r="Z296" s="103"/>
      <c r="AA296" s="102"/>
      <c r="AB296" s="102"/>
      <c r="AC296" s="102"/>
      <c r="AD296" s="102"/>
      <c r="AE296" s="104"/>
    </row>
    <row r="297" spans="1:31" ht="12.75">
      <c r="A297" s="99"/>
      <c r="B297" s="75"/>
      <c r="C297" s="100"/>
      <c r="D297" s="73"/>
      <c r="E297" s="99"/>
      <c r="F297" s="73"/>
      <c r="G297" s="101"/>
      <c r="H297" s="102"/>
      <c r="I297" s="102"/>
      <c r="J297" s="102"/>
      <c r="K297" s="102"/>
      <c r="L297" s="102"/>
      <c r="M297" s="102"/>
      <c r="N297" s="101"/>
      <c r="O297" s="102"/>
      <c r="P297" s="102"/>
      <c r="Q297" s="102"/>
      <c r="R297" s="102"/>
      <c r="S297" s="102"/>
      <c r="T297" s="102"/>
      <c r="U297" s="103"/>
      <c r="V297" s="102"/>
      <c r="W297" s="102"/>
      <c r="X297" s="102"/>
      <c r="Y297" s="102"/>
      <c r="Z297" s="103"/>
      <c r="AA297" s="102"/>
      <c r="AB297" s="102"/>
      <c r="AC297" s="102"/>
      <c r="AD297" s="102"/>
      <c r="AE297" s="104"/>
    </row>
    <row r="298" spans="1:31" ht="12.75">
      <c r="A298" s="99"/>
      <c r="B298" s="75"/>
      <c r="C298" s="100"/>
      <c r="D298" s="73"/>
      <c r="E298" s="99"/>
      <c r="F298" s="73"/>
      <c r="G298" s="101"/>
      <c r="H298" s="102"/>
      <c r="I298" s="102"/>
      <c r="J298" s="102"/>
      <c r="K298" s="102"/>
      <c r="L298" s="102"/>
      <c r="M298" s="102"/>
      <c r="N298" s="101"/>
      <c r="O298" s="102"/>
      <c r="P298" s="102"/>
      <c r="Q298" s="102"/>
      <c r="R298" s="102"/>
      <c r="S298" s="102"/>
      <c r="T298" s="102"/>
      <c r="U298" s="103"/>
      <c r="V298" s="102"/>
      <c r="W298" s="102"/>
      <c r="X298" s="102"/>
      <c r="Y298" s="102"/>
      <c r="Z298" s="103"/>
      <c r="AA298" s="102"/>
      <c r="AB298" s="102"/>
      <c r="AC298" s="102"/>
      <c r="AD298" s="102"/>
      <c r="AE298" s="104"/>
    </row>
    <row r="299" spans="1:31" ht="12.75">
      <c r="A299" s="99"/>
      <c r="B299" s="75"/>
      <c r="C299" s="100"/>
      <c r="D299" s="73"/>
      <c r="E299" s="99"/>
      <c r="F299" s="73"/>
      <c r="G299" s="101"/>
      <c r="H299" s="102"/>
      <c r="I299" s="102"/>
      <c r="J299" s="102"/>
      <c r="K299" s="102"/>
      <c r="L299" s="102"/>
      <c r="M299" s="102"/>
      <c r="N299" s="101"/>
      <c r="O299" s="102"/>
      <c r="P299" s="102"/>
      <c r="Q299" s="102"/>
      <c r="R299" s="102"/>
      <c r="S299" s="102"/>
      <c r="T299" s="102"/>
      <c r="U299" s="103"/>
      <c r="V299" s="102"/>
      <c r="W299" s="102"/>
      <c r="X299" s="102"/>
      <c r="Y299" s="102"/>
      <c r="Z299" s="103"/>
      <c r="AA299" s="102"/>
      <c r="AB299" s="102"/>
      <c r="AC299" s="102"/>
      <c r="AD299" s="102"/>
      <c r="AE299" s="104"/>
    </row>
    <row r="300" spans="1:31" ht="12.75">
      <c r="A300" s="99"/>
      <c r="B300" s="75"/>
      <c r="C300" s="100"/>
      <c r="D300" s="73"/>
      <c r="E300" s="99"/>
      <c r="F300" s="73"/>
      <c r="G300" s="101"/>
      <c r="H300" s="102"/>
      <c r="I300" s="102"/>
      <c r="J300" s="102"/>
      <c r="K300" s="102"/>
      <c r="L300" s="102"/>
      <c r="M300" s="102"/>
      <c r="N300" s="101"/>
      <c r="O300" s="102"/>
      <c r="P300" s="102"/>
      <c r="Q300" s="102"/>
      <c r="R300" s="102"/>
      <c r="S300" s="102"/>
      <c r="T300" s="102"/>
      <c r="U300" s="103"/>
      <c r="V300" s="102"/>
      <c r="W300" s="102"/>
      <c r="X300" s="102"/>
      <c r="Y300" s="102"/>
      <c r="Z300" s="103"/>
      <c r="AA300" s="102"/>
      <c r="AB300" s="102"/>
      <c r="AC300" s="102"/>
      <c r="AD300" s="102"/>
      <c r="AE300" s="104"/>
    </row>
    <row r="301" spans="1:31" ht="12.75">
      <c r="A301" s="99"/>
      <c r="B301" s="75"/>
      <c r="C301" s="100"/>
      <c r="D301" s="73"/>
      <c r="E301" s="99"/>
      <c r="F301" s="73"/>
      <c r="G301" s="101"/>
      <c r="H301" s="102"/>
      <c r="I301" s="102"/>
      <c r="J301" s="102"/>
      <c r="K301" s="102"/>
      <c r="L301" s="102"/>
      <c r="M301" s="102"/>
      <c r="N301" s="101"/>
      <c r="O301" s="102"/>
      <c r="P301" s="102"/>
      <c r="Q301" s="102"/>
      <c r="R301" s="102"/>
      <c r="S301" s="102"/>
      <c r="T301" s="102"/>
      <c r="U301" s="103"/>
      <c r="V301" s="102"/>
      <c r="W301" s="102"/>
      <c r="X301" s="102"/>
      <c r="Y301" s="102"/>
      <c r="Z301" s="103"/>
      <c r="AA301" s="102"/>
      <c r="AB301" s="102"/>
      <c r="AC301" s="102"/>
      <c r="AD301" s="102"/>
      <c r="AE301" s="104"/>
    </row>
    <row r="302" spans="1:31" ht="12.75">
      <c r="A302" s="73"/>
      <c r="B302" s="73"/>
      <c r="C302" s="73"/>
      <c r="D302" s="73"/>
      <c r="E302" s="73"/>
      <c r="F302" s="73"/>
      <c r="G302" s="105"/>
      <c r="H302" s="73"/>
      <c r="I302" s="73"/>
      <c r="J302" s="73"/>
      <c r="K302" s="73"/>
      <c r="L302" s="73"/>
      <c r="M302" s="73"/>
      <c r="N302" s="73"/>
      <c r="O302" s="73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</row>
    <row r="303" spans="1:30" ht="12.75">
      <c r="A303" s="73"/>
      <c r="B303" s="73"/>
      <c r="C303" s="73"/>
      <c r="D303" s="73"/>
      <c r="E303" s="73"/>
      <c r="F303" s="73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</row>
    <row r="304" spans="1:31" ht="12.75">
      <c r="A304" s="73"/>
      <c r="B304" s="73"/>
      <c r="C304" s="73"/>
      <c r="D304" s="73"/>
      <c r="E304" s="73"/>
      <c r="F304" s="73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81"/>
      <c r="AB304" s="81"/>
      <c r="AC304" s="81"/>
      <c r="AD304" s="81"/>
      <c r="AE304" s="106"/>
    </row>
    <row r="305" spans="1:31" ht="12.75">
      <c r="A305" s="73"/>
      <c r="B305" s="73"/>
      <c r="C305" s="73"/>
      <c r="D305" s="73"/>
      <c r="E305" s="73"/>
      <c r="F305" s="73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107"/>
    </row>
    <row r="306" spans="1:31" ht="12.75">
      <c r="A306" s="73"/>
      <c r="B306" s="73"/>
      <c r="C306" s="73"/>
      <c r="D306" s="73"/>
      <c r="E306" s="73"/>
      <c r="F306" s="73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83"/>
    </row>
    <row r="307" spans="1:30" ht="12.75">
      <c r="A307" s="73"/>
      <c r="B307" s="73"/>
      <c r="C307" s="73"/>
      <c r="D307" s="73"/>
      <c r="E307" s="73"/>
      <c r="F307" s="73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</row>
    <row r="308" spans="1:30" ht="12.75">
      <c r="A308" s="73"/>
      <c r="B308" s="73"/>
      <c r="C308" s="73"/>
      <c r="D308" s="73"/>
      <c r="E308" s="73"/>
      <c r="F308" s="73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</row>
    <row r="309" spans="1:30" ht="12.75">
      <c r="A309" s="73"/>
      <c r="B309" s="73"/>
      <c r="C309" s="73"/>
      <c r="D309" s="73"/>
      <c r="E309" s="73"/>
      <c r="F309" s="73"/>
      <c r="G309" s="75"/>
      <c r="H309" s="73"/>
      <c r="I309" s="73"/>
      <c r="J309" s="81" t="s">
        <v>7</v>
      </c>
      <c r="K309" s="81"/>
      <c r="L309" s="79"/>
      <c r="M309" s="91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</row>
    <row r="310" spans="1:31" ht="12.75">
      <c r="A310" s="73"/>
      <c r="B310" s="73"/>
      <c r="C310" s="73"/>
      <c r="D310" s="73"/>
      <c r="E310" s="73"/>
      <c r="F310" s="73"/>
      <c r="G310" s="81" t="s">
        <v>105</v>
      </c>
      <c r="H310" s="93"/>
      <c r="I310" s="94"/>
      <c r="J310" s="81" t="s">
        <v>10</v>
      </c>
      <c r="K310" s="81"/>
      <c r="L310" s="95"/>
      <c r="M310" s="109"/>
      <c r="N310" s="73"/>
      <c r="O310" s="73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</row>
    <row r="311" spans="1:31" ht="105">
      <c r="A311" s="81"/>
      <c r="B311" s="81"/>
      <c r="C311" s="81"/>
      <c r="D311" s="81"/>
      <c r="E311" s="81"/>
      <c r="F311" s="81"/>
      <c r="G311" s="76" t="s">
        <v>11</v>
      </c>
      <c r="H311" s="96" t="s">
        <v>12</v>
      </c>
      <c r="I311" s="96" t="s">
        <v>13</v>
      </c>
      <c r="J311" s="96" t="s">
        <v>14</v>
      </c>
      <c r="K311" s="96" t="s">
        <v>15</v>
      </c>
      <c r="L311" s="96" t="s">
        <v>16</v>
      </c>
      <c r="M311" s="96" t="s">
        <v>17</v>
      </c>
      <c r="N311" s="81" t="s">
        <v>18</v>
      </c>
      <c r="O311" s="81" t="s">
        <v>19</v>
      </c>
      <c r="P311" s="97" t="s">
        <v>20</v>
      </c>
      <c r="Q311" s="97" t="s">
        <v>21</v>
      </c>
      <c r="R311" s="97" t="s">
        <v>22</v>
      </c>
      <c r="S311" s="97" t="s">
        <v>23</v>
      </c>
      <c r="T311" s="97" t="s">
        <v>24</v>
      </c>
      <c r="U311" s="97" t="s">
        <v>20</v>
      </c>
      <c r="V311" s="97" t="s">
        <v>21</v>
      </c>
      <c r="W311" s="97" t="s">
        <v>22</v>
      </c>
      <c r="X311" s="97" t="s">
        <v>23</v>
      </c>
      <c r="Y311" s="97" t="s">
        <v>24</v>
      </c>
      <c r="Z311" s="97" t="s">
        <v>20</v>
      </c>
      <c r="AA311" s="97" t="s">
        <v>21</v>
      </c>
      <c r="AB311" s="97" t="s">
        <v>22</v>
      </c>
      <c r="AC311" s="97" t="s">
        <v>23</v>
      </c>
      <c r="AD311" s="97" t="s">
        <v>24</v>
      </c>
      <c r="AE311" s="98"/>
    </row>
    <row r="312" spans="1:31" ht="12.75">
      <c r="A312" s="99"/>
      <c r="B312" s="75"/>
      <c r="C312" s="100"/>
      <c r="D312" s="73"/>
      <c r="E312" s="99"/>
      <c r="F312" s="73"/>
      <c r="G312" s="101"/>
      <c r="H312" s="102"/>
      <c r="I312" s="102"/>
      <c r="J312" s="102"/>
      <c r="K312" s="102"/>
      <c r="L312" s="102"/>
      <c r="M312" s="102"/>
      <c r="N312" s="101"/>
      <c r="O312" s="102"/>
      <c r="P312" s="102"/>
      <c r="Q312" s="102"/>
      <c r="R312" s="102"/>
      <c r="S312" s="102"/>
      <c r="T312" s="102"/>
      <c r="U312" s="103"/>
      <c r="V312" s="102"/>
      <c r="W312" s="102"/>
      <c r="X312" s="102"/>
      <c r="Y312" s="102"/>
      <c r="Z312" s="103"/>
      <c r="AA312" s="102"/>
      <c r="AB312" s="102"/>
      <c r="AC312" s="102"/>
      <c r="AD312" s="102"/>
      <c r="AE312" s="104"/>
    </row>
    <row r="313" spans="1:31" ht="12.75">
      <c r="A313" s="99"/>
      <c r="B313" s="75"/>
      <c r="C313" s="100"/>
      <c r="D313" s="73"/>
      <c r="E313" s="99"/>
      <c r="F313" s="73"/>
      <c r="G313" s="101"/>
      <c r="H313" s="102"/>
      <c r="I313" s="102"/>
      <c r="J313" s="102"/>
      <c r="K313" s="102"/>
      <c r="L313" s="102"/>
      <c r="M313" s="102"/>
      <c r="N313" s="101"/>
      <c r="O313" s="102"/>
      <c r="P313" s="102"/>
      <c r="Q313" s="102"/>
      <c r="R313" s="102"/>
      <c r="S313" s="102"/>
      <c r="T313" s="102"/>
      <c r="U313" s="103"/>
      <c r="V313" s="102"/>
      <c r="W313" s="102"/>
      <c r="X313" s="102"/>
      <c r="Y313" s="102"/>
      <c r="Z313" s="103"/>
      <c r="AA313" s="102"/>
      <c r="AB313" s="102"/>
      <c r="AC313" s="102"/>
      <c r="AD313" s="102"/>
      <c r="AE313" s="104"/>
    </row>
    <row r="314" spans="1:31" ht="12.75">
      <c r="A314" s="99"/>
      <c r="B314" s="75"/>
      <c r="C314" s="100"/>
      <c r="D314" s="73"/>
      <c r="E314" s="99"/>
      <c r="F314" s="73"/>
      <c r="G314" s="101"/>
      <c r="H314" s="102"/>
      <c r="I314" s="102"/>
      <c r="J314" s="102"/>
      <c r="K314" s="102"/>
      <c r="L314" s="102"/>
      <c r="M314" s="102"/>
      <c r="N314" s="101"/>
      <c r="O314" s="102"/>
      <c r="P314" s="102"/>
      <c r="Q314" s="102"/>
      <c r="R314" s="102"/>
      <c r="S314" s="102"/>
      <c r="T314" s="102"/>
      <c r="U314" s="103"/>
      <c r="V314" s="102"/>
      <c r="W314" s="102"/>
      <c r="X314" s="102"/>
      <c r="Y314" s="102"/>
      <c r="Z314" s="103"/>
      <c r="AA314" s="102"/>
      <c r="AB314" s="102"/>
      <c r="AC314" s="102"/>
      <c r="AD314" s="102"/>
      <c r="AE314" s="104"/>
    </row>
    <row r="315" spans="1:31" ht="12.75">
      <c r="A315" s="99"/>
      <c r="B315" s="75"/>
      <c r="C315" s="100"/>
      <c r="D315" s="73"/>
      <c r="E315" s="99"/>
      <c r="F315" s="73"/>
      <c r="G315" s="101"/>
      <c r="H315" s="102"/>
      <c r="I315" s="102"/>
      <c r="J315" s="102"/>
      <c r="K315" s="102"/>
      <c r="L315" s="102"/>
      <c r="M315" s="102"/>
      <c r="N315" s="101"/>
      <c r="O315" s="102"/>
      <c r="P315" s="102"/>
      <c r="Q315" s="102"/>
      <c r="R315" s="102"/>
      <c r="S315" s="102"/>
      <c r="T315" s="102"/>
      <c r="U315" s="103"/>
      <c r="V315" s="102"/>
      <c r="W315" s="102"/>
      <c r="X315" s="102"/>
      <c r="Y315" s="102"/>
      <c r="Z315" s="103"/>
      <c r="AA315" s="102"/>
      <c r="AB315" s="102"/>
      <c r="AC315" s="102"/>
      <c r="AD315" s="102"/>
      <c r="AE315" s="104"/>
    </row>
    <row r="316" spans="1:31" ht="12.75">
      <c r="A316" s="99"/>
      <c r="B316" s="75"/>
      <c r="C316" s="100"/>
      <c r="D316" s="73"/>
      <c r="E316" s="99"/>
      <c r="F316" s="73"/>
      <c r="G316" s="101"/>
      <c r="H316" s="102"/>
      <c r="I316" s="102"/>
      <c r="J316" s="102"/>
      <c r="K316" s="102"/>
      <c r="L316" s="102"/>
      <c r="M316" s="102"/>
      <c r="N316" s="101"/>
      <c r="O316" s="102"/>
      <c r="P316" s="102"/>
      <c r="Q316" s="102"/>
      <c r="R316" s="102"/>
      <c r="S316" s="102"/>
      <c r="T316" s="102"/>
      <c r="U316" s="103"/>
      <c r="V316" s="102"/>
      <c r="W316" s="102"/>
      <c r="X316" s="102"/>
      <c r="Y316" s="102"/>
      <c r="Z316" s="103"/>
      <c r="AA316" s="102"/>
      <c r="AB316" s="102"/>
      <c r="AC316" s="102"/>
      <c r="AD316" s="102"/>
      <c r="AE316" s="104"/>
    </row>
    <row r="317" spans="1:31" ht="12.75">
      <c r="A317" s="99"/>
      <c r="B317" s="75"/>
      <c r="C317" s="100"/>
      <c r="D317" s="73"/>
      <c r="E317" s="99"/>
      <c r="F317" s="73"/>
      <c r="G317" s="101"/>
      <c r="H317" s="102"/>
      <c r="I317" s="102"/>
      <c r="J317" s="102"/>
      <c r="K317" s="102"/>
      <c r="L317" s="102"/>
      <c r="M317" s="102"/>
      <c r="N317" s="101"/>
      <c r="O317" s="102"/>
      <c r="P317" s="102"/>
      <c r="Q317" s="102"/>
      <c r="R317" s="102"/>
      <c r="S317" s="102"/>
      <c r="T317" s="102"/>
      <c r="U317" s="103"/>
      <c r="V317" s="102"/>
      <c r="W317" s="102"/>
      <c r="X317" s="102"/>
      <c r="Y317" s="102"/>
      <c r="Z317" s="103"/>
      <c r="AA317" s="102"/>
      <c r="AB317" s="102"/>
      <c r="AC317" s="102"/>
      <c r="AD317" s="102"/>
      <c r="AE317" s="104"/>
    </row>
    <row r="318" spans="1:31" ht="12.75">
      <c r="A318" s="99"/>
      <c r="B318" s="75"/>
      <c r="C318" s="100"/>
      <c r="D318" s="73"/>
      <c r="E318" s="99"/>
      <c r="F318" s="73"/>
      <c r="G318" s="101"/>
      <c r="H318" s="102"/>
      <c r="I318" s="102"/>
      <c r="J318" s="102"/>
      <c r="K318" s="102"/>
      <c r="L318" s="102"/>
      <c r="M318" s="102"/>
      <c r="N318" s="101"/>
      <c r="O318" s="102"/>
      <c r="P318" s="102"/>
      <c r="Q318" s="102"/>
      <c r="R318" s="102"/>
      <c r="S318" s="102"/>
      <c r="T318" s="102"/>
      <c r="U318" s="103"/>
      <c r="V318" s="102"/>
      <c r="W318" s="102"/>
      <c r="X318" s="102"/>
      <c r="Y318" s="102"/>
      <c r="Z318" s="103"/>
      <c r="AA318" s="102"/>
      <c r="AB318" s="102"/>
      <c r="AC318" s="102"/>
      <c r="AD318" s="102"/>
      <c r="AE318" s="104"/>
    </row>
    <row r="319" spans="1:31" ht="12.75">
      <c r="A319" s="99"/>
      <c r="B319" s="75"/>
      <c r="C319" s="100"/>
      <c r="D319" s="73"/>
      <c r="E319" s="99"/>
      <c r="F319" s="73"/>
      <c r="G319" s="101"/>
      <c r="H319" s="102"/>
      <c r="I319" s="102"/>
      <c r="J319" s="102"/>
      <c r="K319" s="102"/>
      <c r="L319" s="102"/>
      <c r="M319" s="102"/>
      <c r="N319" s="101"/>
      <c r="O319" s="102"/>
      <c r="P319" s="102"/>
      <c r="Q319" s="102"/>
      <c r="R319" s="102"/>
      <c r="S319" s="102"/>
      <c r="T319" s="102"/>
      <c r="U319" s="103"/>
      <c r="V319" s="102"/>
      <c r="W319" s="102"/>
      <c r="X319" s="102"/>
      <c r="Y319" s="102"/>
      <c r="Z319" s="103"/>
      <c r="AA319" s="102"/>
      <c r="AB319" s="102"/>
      <c r="AC319" s="102"/>
      <c r="AD319" s="102"/>
      <c r="AE319" s="104"/>
    </row>
    <row r="320" spans="1:31" ht="12.75">
      <c r="A320" s="99"/>
      <c r="B320" s="75"/>
      <c r="C320" s="100"/>
      <c r="D320" s="73"/>
      <c r="E320" s="99"/>
      <c r="F320" s="73"/>
      <c r="G320" s="101"/>
      <c r="H320" s="102"/>
      <c r="I320" s="102"/>
      <c r="J320" s="102"/>
      <c r="K320" s="102"/>
      <c r="L320" s="102"/>
      <c r="M320" s="102"/>
      <c r="N320" s="101"/>
      <c r="O320" s="102"/>
      <c r="P320" s="102"/>
      <c r="Q320" s="102"/>
      <c r="R320" s="102"/>
      <c r="S320" s="102"/>
      <c r="T320" s="102"/>
      <c r="U320" s="103"/>
      <c r="V320" s="102"/>
      <c r="W320" s="102"/>
      <c r="X320" s="102"/>
      <c r="Y320" s="102"/>
      <c r="Z320" s="103"/>
      <c r="AA320" s="102"/>
      <c r="AB320" s="102"/>
      <c r="AC320" s="102"/>
      <c r="AD320" s="102"/>
      <c r="AE320" s="104"/>
    </row>
    <row r="321" spans="1:31" ht="12.75">
      <c r="A321" s="99"/>
      <c r="B321" s="75"/>
      <c r="C321" s="100"/>
      <c r="D321" s="73"/>
      <c r="E321" s="99"/>
      <c r="F321" s="73"/>
      <c r="G321" s="101"/>
      <c r="H321" s="102"/>
      <c r="I321" s="102"/>
      <c r="J321" s="102"/>
      <c r="K321" s="102"/>
      <c r="L321" s="102"/>
      <c r="M321" s="102"/>
      <c r="N321" s="101"/>
      <c r="O321" s="102"/>
      <c r="P321" s="102"/>
      <c r="Q321" s="102"/>
      <c r="R321" s="102"/>
      <c r="S321" s="102"/>
      <c r="T321" s="102"/>
      <c r="U321" s="103"/>
      <c r="V321" s="102"/>
      <c r="W321" s="102"/>
      <c r="X321" s="102"/>
      <c r="Y321" s="102"/>
      <c r="Z321" s="103"/>
      <c r="AA321" s="102"/>
      <c r="AB321" s="102"/>
      <c r="AC321" s="102"/>
      <c r="AD321" s="102"/>
      <c r="AE321" s="104"/>
    </row>
    <row r="322" spans="1:31" ht="12.75">
      <c r="A322" s="99"/>
      <c r="B322" s="75"/>
      <c r="C322" s="100"/>
      <c r="D322" s="73"/>
      <c r="E322" s="99"/>
      <c r="F322" s="73"/>
      <c r="G322" s="101"/>
      <c r="H322" s="102"/>
      <c r="I322" s="102"/>
      <c r="J322" s="102"/>
      <c r="K322" s="102"/>
      <c r="L322" s="102"/>
      <c r="M322" s="102"/>
      <c r="N322" s="101"/>
      <c r="O322" s="102"/>
      <c r="P322" s="102"/>
      <c r="Q322" s="102"/>
      <c r="R322" s="102"/>
      <c r="S322" s="102"/>
      <c r="T322" s="102"/>
      <c r="U322" s="103"/>
      <c r="V322" s="102"/>
      <c r="W322" s="102"/>
      <c r="X322" s="102"/>
      <c r="Y322" s="102"/>
      <c r="Z322" s="103"/>
      <c r="AA322" s="102"/>
      <c r="AB322" s="102"/>
      <c r="AC322" s="102"/>
      <c r="AD322" s="102"/>
      <c r="AE322" s="104"/>
    </row>
    <row r="323" spans="1:31" ht="12.75">
      <c r="A323" s="99"/>
      <c r="B323" s="75"/>
      <c r="C323" s="100"/>
      <c r="D323" s="73"/>
      <c r="E323" s="99"/>
      <c r="F323" s="73"/>
      <c r="G323" s="101"/>
      <c r="H323" s="102"/>
      <c r="I323" s="102"/>
      <c r="J323" s="102"/>
      <c r="K323" s="102"/>
      <c r="L323" s="102"/>
      <c r="M323" s="102"/>
      <c r="N323" s="101"/>
      <c r="O323" s="102"/>
      <c r="P323" s="102"/>
      <c r="Q323" s="102"/>
      <c r="R323" s="102"/>
      <c r="S323" s="102"/>
      <c r="T323" s="102"/>
      <c r="U323" s="103"/>
      <c r="V323" s="102"/>
      <c r="W323" s="102"/>
      <c r="X323" s="102"/>
      <c r="Y323" s="102"/>
      <c r="Z323" s="103"/>
      <c r="AA323" s="102"/>
      <c r="AB323" s="102"/>
      <c r="AC323" s="102"/>
      <c r="AD323" s="102"/>
      <c r="AE323" s="104"/>
    </row>
    <row r="324" spans="1:31" ht="12.75">
      <c r="A324" s="99"/>
      <c r="B324" s="75"/>
      <c r="C324" s="100"/>
      <c r="D324" s="73"/>
      <c r="E324" s="99"/>
      <c r="F324" s="73"/>
      <c r="G324" s="101"/>
      <c r="H324" s="102"/>
      <c r="I324" s="102"/>
      <c r="J324" s="102"/>
      <c r="K324" s="102"/>
      <c r="L324" s="102"/>
      <c r="M324" s="102"/>
      <c r="N324" s="101"/>
      <c r="O324" s="102"/>
      <c r="P324" s="102"/>
      <c r="Q324" s="102"/>
      <c r="R324" s="102"/>
      <c r="S324" s="102"/>
      <c r="T324" s="102"/>
      <c r="U324" s="103"/>
      <c r="V324" s="102"/>
      <c r="W324" s="102"/>
      <c r="X324" s="102"/>
      <c r="Y324" s="102"/>
      <c r="Z324" s="103"/>
      <c r="AA324" s="102"/>
      <c r="AB324" s="102"/>
      <c r="AC324" s="102"/>
      <c r="AD324" s="102"/>
      <c r="AE324" s="104"/>
    </row>
    <row r="325" spans="1:31" ht="12.75">
      <c r="A325" s="99"/>
      <c r="B325" s="75"/>
      <c r="C325" s="100"/>
      <c r="D325" s="73"/>
      <c r="E325" s="99"/>
      <c r="F325" s="73"/>
      <c r="G325" s="101"/>
      <c r="H325" s="102"/>
      <c r="I325" s="102"/>
      <c r="J325" s="102"/>
      <c r="K325" s="102"/>
      <c r="L325" s="102"/>
      <c r="M325" s="102"/>
      <c r="N325" s="101"/>
      <c r="O325" s="102"/>
      <c r="P325" s="102"/>
      <c r="Q325" s="102"/>
      <c r="R325" s="102"/>
      <c r="S325" s="102"/>
      <c r="T325" s="102"/>
      <c r="U325" s="103"/>
      <c r="V325" s="102"/>
      <c r="W325" s="102"/>
      <c r="X325" s="102"/>
      <c r="Y325" s="102"/>
      <c r="Z325" s="103"/>
      <c r="AA325" s="102"/>
      <c r="AB325" s="102"/>
      <c r="AC325" s="102"/>
      <c r="AD325" s="102"/>
      <c r="AE325" s="104"/>
    </row>
    <row r="326" spans="1:31" ht="12.75">
      <c r="A326" s="99"/>
      <c r="B326" s="75"/>
      <c r="C326" s="100"/>
      <c r="D326" s="73"/>
      <c r="E326" s="99"/>
      <c r="F326" s="73"/>
      <c r="G326" s="101"/>
      <c r="H326" s="102"/>
      <c r="I326" s="102"/>
      <c r="J326" s="102"/>
      <c r="K326" s="102"/>
      <c r="L326" s="102"/>
      <c r="M326" s="102"/>
      <c r="N326" s="101"/>
      <c r="O326" s="102"/>
      <c r="P326" s="102"/>
      <c r="Q326" s="102"/>
      <c r="R326" s="102"/>
      <c r="S326" s="102"/>
      <c r="T326" s="102"/>
      <c r="U326" s="103"/>
      <c r="V326" s="102"/>
      <c r="W326" s="102"/>
      <c r="X326" s="102"/>
      <c r="Y326" s="102"/>
      <c r="Z326" s="103"/>
      <c r="AA326" s="102"/>
      <c r="AB326" s="102"/>
      <c r="AC326" s="102"/>
      <c r="AD326" s="102"/>
      <c r="AE326" s="104"/>
    </row>
    <row r="327" spans="1:31" ht="12.75">
      <c r="A327" s="99"/>
      <c r="B327" s="75"/>
      <c r="C327" s="100"/>
      <c r="D327" s="73"/>
      <c r="E327" s="99"/>
      <c r="F327" s="73"/>
      <c r="G327" s="101"/>
      <c r="H327" s="102"/>
      <c r="I327" s="102"/>
      <c r="J327" s="102"/>
      <c r="K327" s="102"/>
      <c r="L327" s="102"/>
      <c r="M327" s="102"/>
      <c r="N327" s="101"/>
      <c r="O327" s="102"/>
      <c r="P327" s="102"/>
      <c r="Q327" s="102"/>
      <c r="R327" s="102"/>
      <c r="S327" s="102"/>
      <c r="T327" s="102"/>
      <c r="U327" s="103"/>
      <c r="V327" s="102"/>
      <c r="W327" s="102"/>
      <c r="X327" s="102"/>
      <c r="Y327" s="102"/>
      <c r="Z327" s="103"/>
      <c r="AA327" s="102"/>
      <c r="AB327" s="102"/>
      <c r="AC327" s="102"/>
      <c r="AD327" s="102"/>
      <c r="AE327" s="104"/>
    </row>
    <row r="328" spans="1:31" ht="12.75">
      <c r="A328" s="99"/>
      <c r="B328" s="75"/>
      <c r="C328" s="100"/>
      <c r="D328" s="73"/>
      <c r="E328" s="99"/>
      <c r="F328" s="73"/>
      <c r="G328" s="101"/>
      <c r="H328" s="102"/>
      <c r="I328" s="102"/>
      <c r="J328" s="102"/>
      <c r="K328" s="102"/>
      <c r="L328" s="102"/>
      <c r="M328" s="102"/>
      <c r="N328" s="101"/>
      <c r="O328" s="102"/>
      <c r="P328" s="102"/>
      <c r="Q328" s="102"/>
      <c r="R328" s="102"/>
      <c r="S328" s="102"/>
      <c r="T328" s="102"/>
      <c r="U328" s="103"/>
      <c r="V328" s="102"/>
      <c r="W328" s="102"/>
      <c r="X328" s="102"/>
      <c r="Y328" s="102"/>
      <c r="Z328" s="103"/>
      <c r="AA328" s="102"/>
      <c r="AB328" s="102"/>
      <c r="AC328" s="102"/>
      <c r="AD328" s="102"/>
      <c r="AE328" s="104"/>
    </row>
    <row r="329" spans="1:31" ht="12.75">
      <c r="A329" s="99"/>
      <c r="B329" s="75"/>
      <c r="C329" s="100"/>
      <c r="D329" s="73"/>
      <c r="E329" s="99"/>
      <c r="F329" s="73"/>
      <c r="G329" s="101"/>
      <c r="H329" s="102"/>
      <c r="I329" s="102"/>
      <c r="J329" s="102"/>
      <c r="K329" s="102"/>
      <c r="L329" s="102"/>
      <c r="M329" s="102"/>
      <c r="N329" s="101"/>
      <c r="O329" s="102"/>
      <c r="P329" s="102"/>
      <c r="Q329" s="102"/>
      <c r="R329" s="102"/>
      <c r="S329" s="102"/>
      <c r="T329" s="102"/>
      <c r="U329" s="103"/>
      <c r="V329" s="102"/>
      <c r="W329" s="102"/>
      <c r="X329" s="102"/>
      <c r="Y329" s="102"/>
      <c r="Z329" s="103"/>
      <c r="AA329" s="102"/>
      <c r="AB329" s="102"/>
      <c r="AC329" s="102"/>
      <c r="AD329" s="102"/>
      <c r="AE329" s="104"/>
    </row>
    <row r="330" spans="1:31" ht="12.75">
      <c r="A330" s="99"/>
      <c r="B330" s="75"/>
      <c r="C330" s="100"/>
      <c r="D330" s="73"/>
      <c r="E330" s="99"/>
      <c r="F330" s="73"/>
      <c r="G330" s="101"/>
      <c r="H330" s="102"/>
      <c r="I330" s="102"/>
      <c r="J330" s="102"/>
      <c r="K330" s="102"/>
      <c r="L330" s="102"/>
      <c r="M330" s="102"/>
      <c r="N330" s="101"/>
      <c r="O330" s="102"/>
      <c r="P330" s="102"/>
      <c r="Q330" s="102"/>
      <c r="R330" s="102"/>
      <c r="S330" s="102"/>
      <c r="T330" s="102"/>
      <c r="U330" s="103"/>
      <c r="V330" s="102"/>
      <c r="W330" s="102"/>
      <c r="X330" s="102"/>
      <c r="Y330" s="102"/>
      <c r="Z330" s="103"/>
      <c r="AA330" s="102"/>
      <c r="AB330" s="102"/>
      <c r="AC330" s="102"/>
      <c r="AD330" s="102"/>
      <c r="AE330" s="104"/>
    </row>
    <row r="331" spans="1:31" ht="12.75">
      <c r="A331" s="99"/>
      <c r="B331" s="75"/>
      <c r="C331" s="100"/>
      <c r="D331" s="73"/>
      <c r="E331" s="99"/>
      <c r="F331" s="73"/>
      <c r="G331" s="101"/>
      <c r="H331" s="102"/>
      <c r="I331" s="102"/>
      <c r="J331" s="102"/>
      <c r="K331" s="102"/>
      <c r="L331" s="102"/>
      <c r="M331" s="102"/>
      <c r="N331" s="101"/>
      <c r="O331" s="102"/>
      <c r="P331" s="102"/>
      <c r="Q331" s="102"/>
      <c r="R331" s="102"/>
      <c r="S331" s="102"/>
      <c r="T331" s="102"/>
      <c r="U331" s="103"/>
      <c r="V331" s="102"/>
      <c r="W331" s="102"/>
      <c r="X331" s="102"/>
      <c r="Y331" s="102"/>
      <c r="Z331" s="103"/>
      <c r="AA331" s="102"/>
      <c r="AB331" s="102"/>
      <c r="AC331" s="102"/>
      <c r="AD331" s="102"/>
      <c r="AE331" s="104"/>
    </row>
    <row r="332" spans="1:31" ht="12.75">
      <c r="A332" s="73"/>
      <c r="B332" s="73"/>
      <c r="C332" s="73"/>
      <c r="D332" s="73"/>
      <c r="E332" s="73"/>
      <c r="F332" s="73"/>
      <c r="G332" s="105"/>
      <c r="H332" s="73"/>
      <c r="I332" s="73"/>
      <c r="J332" s="73"/>
      <c r="K332" s="73"/>
      <c r="L332" s="73"/>
      <c r="M332" s="73"/>
      <c r="N332" s="73"/>
      <c r="O332" s="73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</row>
    <row r="333" spans="1:30" ht="12.75">
      <c r="A333" s="73"/>
      <c r="B333" s="73"/>
      <c r="C333" s="73"/>
      <c r="D333" s="73"/>
      <c r="E333" s="73"/>
      <c r="F333" s="73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</row>
    <row r="334" spans="1:31" ht="12.75">
      <c r="A334" s="73"/>
      <c r="B334" s="73"/>
      <c r="C334" s="73"/>
      <c r="D334" s="73"/>
      <c r="E334" s="73"/>
      <c r="F334" s="73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81"/>
      <c r="AB334" s="81"/>
      <c r="AC334" s="81"/>
      <c r="AD334" s="81"/>
      <c r="AE334" s="106"/>
    </row>
    <row r="335" spans="1:31" ht="12.75">
      <c r="A335" s="73"/>
      <c r="B335" s="73"/>
      <c r="C335" s="73"/>
      <c r="D335" s="73"/>
      <c r="E335" s="73"/>
      <c r="F335" s="73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107"/>
    </row>
    <row r="336" spans="1:31" ht="12.75">
      <c r="A336" s="73"/>
      <c r="B336" s="73"/>
      <c r="C336" s="73"/>
      <c r="D336" s="73"/>
      <c r="E336" s="73"/>
      <c r="F336" s="73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83"/>
    </row>
    <row r="337" spans="1:30" ht="12.75">
      <c r="A337" s="73"/>
      <c r="B337" s="73"/>
      <c r="C337" s="73"/>
      <c r="D337" s="73"/>
      <c r="E337" s="73"/>
      <c r="F337" s="73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</row>
    <row r="338" spans="1:30" ht="12.75">
      <c r="A338" s="73"/>
      <c r="B338" s="73"/>
      <c r="C338" s="73"/>
      <c r="D338" s="73"/>
      <c r="E338" s="73"/>
      <c r="F338" s="73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</row>
    <row r="339" spans="1:30" ht="12.75">
      <c r="A339" s="73"/>
      <c r="B339" s="73"/>
      <c r="C339" s="73"/>
      <c r="D339" s="73"/>
      <c r="E339" s="73"/>
      <c r="F339" s="73"/>
      <c r="G339" s="75"/>
      <c r="H339" s="73"/>
      <c r="I339" s="73"/>
      <c r="J339" s="81" t="s">
        <v>7</v>
      </c>
      <c r="K339" s="81"/>
      <c r="L339" s="79"/>
      <c r="M339" s="91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</row>
    <row r="340" spans="1:31" ht="12.75">
      <c r="A340" s="73"/>
      <c r="B340" s="73"/>
      <c r="C340" s="73"/>
      <c r="D340" s="73"/>
      <c r="E340" s="73"/>
      <c r="F340" s="73"/>
      <c r="G340" s="81" t="s">
        <v>107</v>
      </c>
      <c r="H340" s="93"/>
      <c r="I340" s="94"/>
      <c r="J340" s="81" t="s">
        <v>10</v>
      </c>
      <c r="K340" s="81"/>
      <c r="L340" s="95"/>
      <c r="M340" s="88"/>
      <c r="N340" s="73"/>
      <c r="O340" s="73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</row>
    <row r="341" spans="1:31" ht="105">
      <c r="A341" s="81"/>
      <c r="B341" s="81"/>
      <c r="C341" s="81"/>
      <c r="D341" s="81"/>
      <c r="E341" s="81"/>
      <c r="F341" s="81"/>
      <c r="G341" s="76" t="s">
        <v>11</v>
      </c>
      <c r="H341" s="96" t="s">
        <v>12</v>
      </c>
      <c r="I341" s="96" t="s">
        <v>13</v>
      </c>
      <c r="J341" s="96" t="s">
        <v>14</v>
      </c>
      <c r="K341" s="96" t="s">
        <v>15</v>
      </c>
      <c r="L341" s="96" t="s">
        <v>16</v>
      </c>
      <c r="M341" s="96" t="s">
        <v>17</v>
      </c>
      <c r="N341" s="81" t="s">
        <v>18</v>
      </c>
      <c r="O341" s="81" t="s">
        <v>19</v>
      </c>
      <c r="P341" s="97" t="s">
        <v>20</v>
      </c>
      <c r="Q341" s="97" t="s">
        <v>21</v>
      </c>
      <c r="R341" s="97" t="s">
        <v>22</v>
      </c>
      <c r="S341" s="97" t="s">
        <v>23</v>
      </c>
      <c r="T341" s="97" t="s">
        <v>24</v>
      </c>
      <c r="U341" s="97" t="s">
        <v>20</v>
      </c>
      <c r="V341" s="97" t="s">
        <v>21</v>
      </c>
      <c r="W341" s="97" t="s">
        <v>22</v>
      </c>
      <c r="X341" s="97" t="s">
        <v>23</v>
      </c>
      <c r="Y341" s="97" t="s">
        <v>24</v>
      </c>
      <c r="Z341" s="97" t="s">
        <v>20</v>
      </c>
      <c r="AA341" s="97" t="s">
        <v>21</v>
      </c>
      <c r="AB341" s="97" t="s">
        <v>22</v>
      </c>
      <c r="AC341" s="97" t="s">
        <v>23</v>
      </c>
      <c r="AD341" s="97" t="s">
        <v>24</v>
      </c>
      <c r="AE341" s="98"/>
    </row>
    <row r="342" spans="1:31" ht="12.75">
      <c r="A342" s="99"/>
      <c r="B342" s="75"/>
      <c r="C342" s="100"/>
      <c r="D342" s="73"/>
      <c r="E342" s="99"/>
      <c r="F342" s="73"/>
      <c r="G342" s="101"/>
      <c r="H342" s="102"/>
      <c r="I342" s="102"/>
      <c r="J342" s="102"/>
      <c r="K342" s="102"/>
      <c r="L342" s="102"/>
      <c r="M342" s="102"/>
      <c r="N342" s="101"/>
      <c r="O342" s="102"/>
      <c r="P342" s="102"/>
      <c r="Q342" s="102"/>
      <c r="R342" s="102"/>
      <c r="S342" s="102"/>
      <c r="T342" s="102"/>
      <c r="U342" s="103"/>
      <c r="V342" s="102"/>
      <c r="W342" s="102"/>
      <c r="X342" s="102"/>
      <c r="Y342" s="102"/>
      <c r="Z342" s="103"/>
      <c r="AA342" s="102"/>
      <c r="AB342" s="102"/>
      <c r="AC342" s="102"/>
      <c r="AD342" s="102"/>
      <c r="AE342" s="104"/>
    </row>
    <row r="343" spans="1:31" ht="12.75">
      <c r="A343" s="99"/>
      <c r="B343" s="75"/>
      <c r="C343" s="100"/>
      <c r="D343" s="73"/>
      <c r="E343" s="99"/>
      <c r="F343" s="73"/>
      <c r="G343" s="101"/>
      <c r="H343" s="102"/>
      <c r="I343" s="102"/>
      <c r="J343" s="102"/>
      <c r="K343" s="102"/>
      <c r="L343" s="102"/>
      <c r="M343" s="102"/>
      <c r="N343" s="101"/>
      <c r="O343" s="102"/>
      <c r="P343" s="102"/>
      <c r="Q343" s="102"/>
      <c r="R343" s="102"/>
      <c r="S343" s="102"/>
      <c r="T343" s="102"/>
      <c r="U343" s="103"/>
      <c r="V343" s="102"/>
      <c r="W343" s="102"/>
      <c r="X343" s="102"/>
      <c r="Y343" s="102"/>
      <c r="Z343" s="103"/>
      <c r="AA343" s="102"/>
      <c r="AB343" s="102"/>
      <c r="AC343" s="102"/>
      <c r="AD343" s="102"/>
      <c r="AE343" s="104"/>
    </row>
    <row r="344" spans="1:31" ht="12.75">
      <c r="A344" s="99"/>
      <c r="B344" s="75"/>
      <c r="C344" s="100"/>
      <c r="D344" s="73"/>
      <c r="E344" s="99"/>
      <c r="F344" s="73"/>
      <c r="G344" s="101"/>
      <c r="H344" s="102"/>
      <c r="I344" s="102"/>
      <c r="J344" s="102"/>
      <c r="K344" s="102"/>
      <c r="L344" s="102"/>
      <c r="M344" s="102"/>
      <c r="N344" s="101"/>
      <c r="O344" s="102"/>
      <c r="P344" s="102"/>
      <c r="Q344" s="102"/>
      <c r="R344" s="102"/>
      <c r="S344" s="102"/>
      <c r="T344" s="102"/>
      <c r="U344" s="103"/>
      <c r="V344" s="102"/>
      <c r="W344" s="102"/>
      <c r="X344" s="102"/>
      <c r="Y344" s="102"/>
      <c r="Z344" s="103"/>
      <c r="AA344" s="102"/>
      <c r="AB344" s="102"/>
      <c r="AC344" s="102"/>
      <c r="AD344" s="102"/>
      <c r="AE344" s="104"/>
    </row>
    <row r="345" spans="1:31" ht="12.75">
      <c r="A345" s="99"/>
      <c r="B345" s="75"/>
      <c r="C345" s="100"/>
      <c r="D345" s="73"/>
      <c r="E345" s="99"/>
      <c r="F345" s="73"/>
      <c r="G345" s="101"/>
      <c r="H345" s="102"/>
      <c r="I345" s="102"/>
      <c r="J345" s="102"/>
      <c r="K345" s="102"/>
      <c r="L345" s="102"/>
      <c r="M345" s="102"/>
      <c r="N345" s="101"/>
      <c r="O345" s="102"/>
      <c r="P345" s="102"/>
      <c r="Q345" s="102"/>
      <c r="R345" s="102"/>
      <c r="S345" s="102"/>
      <c r="T345" s="102"/>
      <c r="U345" s="103"/>
      <c r="V345" s="102"/>
      <c r="W345" s="102"/>
      <c r="X345" s="102"/>
      <c r="Y345" s="102"/>
      <c r="Z345" s="103"/>
      <c r="AA345" s="102"/>
      <c r="AB345" s="102"/>
      <c r="AC345" s="102"/>
      <c r="AD345" s="102"/>
      <c r="AE345" s="104"/>
    </row>
    <row r="346" spans="1:31" ht="12.75">
      <c r="A346" s="99"/>
      <c r="B346" s="75"/>
      <c r="C346" s="100"/>
      <c r="D346" s="73"/>
      <c r="E346" s="99"/>
      <c r="F346" s="73"/>
      <c r="G346" s="101"/>
      <c r="H346" s="102"/>
      <c r="I346" s="102"/>
      <c r="J346" s="102"/>
      <c r="K346" s="102"/>
      <c r="L346" s="102"/>
      <c r="M346" s="102"/>
      <c r="N346" s="101"/>
      <c r="O346" s="102"/>
      <c r="P346" s="102"/>
      <c r="Q346" s="102"/>
      <c r="R346" s="102"/>
      <c r="S346" s="102"/>
      <c r="T346" s="102"/>
      <c r="U346" s="103"/>
      <c r="V346" s="102"/>
      <c r="W346" s="102"/>
      <c r="X346" s="102"/>
      <c r="Y346" s="102"/>
      <c r="Z346" s="103"/>
      <c r="AA346" s="102"/>
      <c r="AB346" s="102"/>
      <c r="AC346" s="102"/>
      <c r="AD346" s="102"/>
      <c r="AE346" s="104"/>
    </row>
    <row r="347" spans="1:31" ht="12.75">
      <c r="A347" s="99"/>
      <c r="B347" s="75"/>
      <c r="C347" s="100"/>
      <c r="D347" s="73"/>
      <c r="E347" s="99"/>
      <c r="F347" s="73"/>
      <c r="G347" s="101"/>
      <c r="H347" s="102"/>
      <c r="I347" s="102"/>
      <c r="J347" s="102"/>
      <c r="K347" s="102"/>
      <c r="L347" s="102"/>
      <c r="M347" s="102"/>
      <c r="N347" s="101"/>
      <c r="O347" s="102"/>
      <c r="P347" s="102"/>
      <c r="Q347" s="102"/>
      <c r="R347" s="102"/>
      <c r="S347" s="102"/>
      <c r="T347" s="102"/>
      <c r="U347" s="103"/>
      <c r="V347" s="102"/>
      <c r="W347" s="102"/>
      <c r="X347" s="102"/>
      <c r="Y347" s="102"/>
      <c r="Z347" s="103"/>
      <c r="AA347" s="102"/>
      <c r="AB347" s="102"/>
      <c r="AC347" s="102"/>
      <c r="AD347" s="102"/>
      <c r="AE347" s="104"/>
    </row>
    <row r="348" spans="1:31" ht="12.75">
      <c r="A348" s="99"/>
      <c r="B348" s="75"/>
      <c r="C348" s="100"/>
      <c r="D348" s="73"/>
      <c r="E348" s="99"/>
      <c r="F348" s="73"/>
      <c r="G348" s="101"/>
      <c r="H348" s="102"/>
      <c r="I348" s="102"/>
      <c r="J348" s="102"/>
      <c r="K348" s="102"/>
      <c r="L348" s="102"/>
      <c r="M348" s="102"/>
      <c r="N348" s="101"/>
      <c r="O348" s="102"/>
      <c r="P348" s="102"/>
      <c r="Q348" s="102"/>
      <c r="R348" s="102"/>
      <c r="S348" s="102"/>
      <c r="T348" s="102"/>
      <c r="U348" s="103"/>
      <c r="V348" s="102"/>
      <c r="W348" s="102"/>
      <c r="X348" s="102"/>
      <c r="Y348" s="102"/>
      <c r="Z348" s="103"/>
      <c r="AA348" s="102"/>
      <c r="AB348" s="102"/>
      <c r="AC348" s="102"/>
      <c r="AD348" s="102"/>
      <c r="AE348" s="104"/>
    </row>
    <row r="349" spans="1:31" ht="12.75">
      <c r="A349" s="99"/>
      <c r="B349" s="75"/>
      <c r="C349" s="100"/>
      <c r="D349" s="73"/>
      <c r="E349" s="99"/>
      <c r="F349" s="73"/>
      <c r="G349" s="101"/>
      <c r="H349" s="102"/>
      <c r="I349" s="102"/>
      <c r="J349" s="102"/>
      <c r="K349" s="102"/>
      <c r="L349" s="102"/>
      <c r="M349" s="102"/>
      <c r="N349" s="101"/>
      <c r="O349" s="102"/>
      <c r="P349" s="102"/>
      <c r="Q349" s="102"/>
      <c r="R349" s="102"/>
      <c r="S349" s="102"/>
      <c r="T349" s="102"/>
      <c r="U349" s="103"/>
      <c r="V349" s="102"/>
      <c r="W349" s="102"/>
      <c r="X349" s="102"/>
      <c r="Y349" s="102"/>
      <c r="Z349" s="103"/>
      <c r="AA349" s="102"/>
      <c r="AB349" s="102"/>
      <c r="AC349" s="102"/>
      <c r="AD349" s="102"/>
      <c r="AE349" s="104"/>
    </row>
    <row r="350" spans="1:31" ht="12.75">
      <c r="A350" s="99"/>
      <c r="B350" s="75"/>
      <c r="C350" s="100"/>
      <c r="D350" s="73"/>
      <c r="E350" s="99"/>
      <c r="F350" s="73"/>
      <c r="G350" s="101"/>
      <c r="H350" s="102"/>
      <c r="I350" s="102"/>
      <c r="J350" s="102"/>
      <c r="K350" s="102"/>
      <c r="L350" s="102"/>
      <c r="M350" s="102"/>
      <c r="N350" s="101"/>
      <c r="O350" s="102"/>
      <c r="P350" s="102"/>
      <c r="Q350" s="102"/>
      <c r="R350" s="102"/>
      <c r="S350" s="102"/>
      <c r="T350" s="102"/>
      <c r="U350" s="103"/>
      <c r="V350" s="102"/>
      <c r="W350" s="102"/>
      <c r="X350" s="102"/>
      <c r="Y350" s="102"/>
      <c r="Z350" s="103"/>
      <c r="AA350" s="102"/>
      <c r="AB350" s="102"/>
      <c r="AC350" s="102"/>
      <c r="AD350" s="102"/>
      <c r="AE350" s="104"/>
    </row>
    <row r="351" spans="1:31" ht="12.75">
      <c r="A351" s="99"/>
      <c r="B351" s="75"/>
      <c r="C351" s="100"/>
      <c r="D351" s="73"/>
      <c r="E351" s="99"/>
      <c r="F351" s="73"/>
      <c r="G351" s="101"/>
      <c r="H351" s="102"/>
      <c r="I351" s="102"/>
      <c r="J351" s="102"/>
      <c r="K351" s="102"/>
      <c r="L351" s="102"/>
      <c r="M351" s="102"/>
      <c r="N351" s="101"/>
      <c r="O351" s="102"/>
      <c r="P351" s="102"/>
      <c r="Q351" s="102"/>
      <c r="R351" s="102"/>
      <c r="S351" s="102"/>
      <c r="T351" s="102"/>
      <c r="U351" s="103"/>
      <c r="V351" s="102"/>
      <c r="W351" s="102"/>
      <c r="X351" s="102"/>
      <c r="Y351" s="102"/>
      <c r="Z351" s="103"/>
      <c r="AA351" s="102"/>
      <c r="AB351" s="102"/>
      <c r="AC351" s="102"/>
      <c r="AD351" s="102"/>
      <c r="AE351" s="104"/>
    </row>
    <row r="352" spans="1:31" ht="12.75">
      <c r="A352" s="99"/>
      <c r="B352" s="75"/>
      <c r="C352" s="100"/>
      <c r="D352" s="73"/>
      <c r="E352" s="99"/>
      <c r="F352" s="73"/>
      <c r="G352" s="101"/>
      <c r="H352" s="102"/>
      <c r="I352" s="102"/>
      <c r="J352" s="102"/>
      <c r="K352" s="102"/>
      <c r="L352" s="102"/>
      <c r="M352" s="102"/>
      <c r="N352" s="101"/>
      <c r="O352" s="102"/>
      <c r="P352" s="102"/>
      <c r="Q352" s="102"/>
      <c r="R352" s="102"/>
      <c r="S352" s="102"/>
      <c r="T352" s="102"/>
      <c r="U352" s="103"/>
      <c r="V352" s="102"/>
      <c r="W352" s="102"/>
      <c r="X352" s="102"/>
      <c r="Y352" s="102"/>
      <c r="Z352" s="103"/>
      <c r="AA352" s="102"/>
      <c r="AB352" s="102"/>
      <c r="AC352" s="102"/>
      <c r="AD352" s="102"/>
      <c r="AE352" s="104"/>
    </row>
    <row r="353" spans="1:31" ht="12.75">
      <c r="A353" s="99"/>
      <c r="B353" s="75"/>
      <c r="C353" s="100"/>
      <c r="D353" s="73"/>
      <c r="E353" s="99"/>
      <c r="F353" s="73"/>
      <c r="G353" s="101"/>
      <c r="H353" s="102"/>
      <c r="I353" s="102"/>
      <c r="J353" s="102"/>
      <c r="K353" s="102"/>
      <c r="L353" s="102"/>
      <c r="M353" s="102"/>
      <c r="N353" s="101"/>
      <c r="O353" s="102"/>
      <c r="P353" s="102"/>
      <c r="Q353" s="102"/>
      <c r="R353" s="102"/>
      <c r="S353" s="102"/>
      <c r="T353" s="102"/>
      <c r="U353" s="103"/>
      <c r="V353" s="102"/>
      <c r="W353" s="102"/>
      <c r="X353" s="102"/>
      <c r="Y353" s="102"/>
      <c r="Z353" s="103"/>
      <c r="AA353" s="102"/>
      <c r="AB353" s="102"/>
      <c r="AC353" s="102"/>
      <c r="AD353" s="102"/>
      <c r="AE353" s="104"/>
    </row>
    <row r="354" spans="1:31" ht="12.75">
      <c r="A354" s="99"/>
      <c r="B354" s="75"/>
      <c r="C354" s="100"/>
      <c r="D354" s="73"/>
      <c r="E354" s="99"/>
      <c r="F354" s="73"/>
      <c r="G354" s="101"/>
      <c r="H354" s="102"/>
      <c r="I354" s="102"/>
      <c r="J354" s="102"/>
      <c r="K354" s="102"/>
      <c r="L354" s="102"/>
      <c r="M354" s="102"/>
      <c r="N354" s="101"/>
      <c r="O354" s="102"/>
      <c r="P354" s="102"/>
      <c r="Q354" s="102"/>
      <c r="R354" s="102"/>
      <c r="S354" s="102"/>
      <c r="T354" s="102"/>
      <c r="U354" s="103"/>
      <c r="V354" s="102"/>
      <c r="W354" s="102"/>
      <c r="X354" s="102"/>
      <c r="Y354" s="102"/>
      <c r="Z354" s="103"/>
      <c r="AA354" s="102"/>
      <c r="AB354" s="102"/>
      <c r="AC354" s="102"/>
      <c r="AD354" s="102"/>
      <c r="AE354" s="104"/>
    </row>
    <row r="355" spans="1:31" ht="12.75">
      <c r="A355" s="99"/>
      <c r="B355" s="75"/>
      <c r="C355" s="100"/>
      <c r="D355" s="73"/>
      <c r="E355" s="99"/>
      <c r="F355" s="73"/>
      <c r="G355" s="101"/>
      <c r="H355" s="102"/>
      <c r="I355" s="102"/>
      <c r="J355" s="102"/>
      <c r="K355" s="102"/>
      <c r="L355" s="102"/>
      <c r="M355" s="102"/>
      <c r="N355" s="101"/>
      <c r="O355" s="102"/>
      <c r="P355" s="102"/>
      <c r="Q355" s="102"/>
      <c r="R355" s="102"/>
      <c r="S355" s="102"/>
      <c r="T355" s="102"/>
      <c r="U355" s="103"/>
      <c r="V355" s="102"/>
      <c r="W355" s="102"/>
      <c r="X355" s="102"/>
      <c r="Y355" s="102"/>
      <c r="Z355" s="103"/>
      <c r="AA355" s="102"/>
      <c r="AB355" s="102"/>
      <c r="AC355" s="102"/>
      <c r="AD355" s="102"/>
      <c r="AE355" s="104"/>
    </row>
    <row r="356" spans="1:31" ht="12.75">
      <c r="A356" s="99"/>
      <c r="B356" s="75"/>
      <c r="C356" s="100"/>
      <c r="D356" s="73"/>
      <c r="E356" s="99"/>
      <c r="F356" s="73"/>
      <c r="G356" s="101"/>
      <c r="H356" s="102"/>
      <c r="I356" s="102"/>
      <c r="J356" s="102"/>
      <c r="K356" s="102"/>
      <c r="L356" s="102"/>
      <c r="M356" s="102"/>
      <c r="N356" s="101"/>
      <c r="O356" s="102"/>
      <c r="P356" s="102"/>
      <c r="Q356" s="102"/>
      <c r="R356" s="102"/>
      <c r="S356" s="102"/>
      <c r="T356" s="102"/>
      <c r="U356" s="103"/>
      <c r="V356" s="102"/>
      <c r="W356" s="102"/>
      <c r="X356" s="102"/>
      <c r="Y356" s="102"/>
      <c r="Z356" s="103"/>
      <c r="AA356" s="102"/>
      <c r="AB356" s="102"/>
      <c r="AC356" s="102"/>
      <c r="AD356" s="102"/>
      <c r="AE356" s="104"/>
    </row>
    <row r="357" spans="1:31" ht="12.75">
      <c r="A357" s="99"/>
      <c r="B357" s="75"/>
      <c r="C357" s="100"/>
      <c r="D357" s="73"/>
      <c r="E357" s="99"/>
      <c r="F357" s="73"/>
      <c r="G357" s="101"/>
      <c r="H357" s="102"/>
      <c r="I357" s="102"/>
      <c r="J357" s="102"/>
      <c r="K357" s="102"/>
      <c r="L357" s="102"/>
      <c r="M357" s="102"/>
      <c r="N357" s="101"/>
      <c r="O357" s="102"/>
      <c r="P357" s="102"/>
      <c r="Q357" s="102"/>
      <c r="R357" s="102"/>
      <c r="S357" s="102"/>
      <c r="T357" s="102"/>
      <c r="U357" s="103"/>
      <c r="V357" s="102"/>
      <c r="W357" s="102"/>
      <c r="X357" s="102"/>
      <c r="Y357" s="102"/>
      <c r="Z357" s="103"/>
      <c r="AA357" s="102"/>
      <c r="AB357" s="102"/>
      <c r="AC357" s="102"/>
      <c r="AD357" s="102"/>
      <c r="AE357" s="104"/>
    </row>
    <row r="358" spans="1:31" ht="12.75">
      <c r="A358" s="99"/>
      <c r="B358" s="75"/>
      <c r="C358" s="100"/>
      <c r="D358" s="73"/>
      <c r="E358" s="99"/>
      <c r="F358" s="73"/>
      <c r="G358" s="101"/>
      <c r="H358" s="102"/>
      <c r="I358" s="102"/>
      <c r="J358" s="102"/>
      <c r="K358" s="102"/>
      <c r="L358" s="102"/>
      <c r="M358" s="102"/>
      <c r="N358" s="101"/>
      <c r="O358" s="102"/>
      <c r="P358" s="102"/>
      <c r="Q358" s="102"/>
      <c r="R358" s="102"/>
      <c r="S358" s="102"/>
      <c r="T358" s="102"/>
      <c r="U358" s="103"/>
      <c r="V358" s="102"/>
      <c r="W358" s="102"/>
      <c r="X358" s="102"/>
      <c r="Y358" s="102"/>
      <c r="Z358" s="103"/>
      <c r="AA358" s="102"/>
      <c r="AB358" s="102"/>
      <c r="AC358" s="102"/>
      <c r="AD358" s="102"/>
      <c r="AE358" s="104"/>
    </row>
    <row r="359" spans="1:31" ht="12.75">
      <c r="A359" s="99"/>
      <c r="B359" s="75"/>
      <c r="C359" s="100"/>
      <c r="D359" s="73"/>
      <c r="E359" s="99"/>
      <c r="F359" s="73"/>
      <c r="G359" s="101"/>
      <c r="H359" s="102"/>
      <c r="I359" s="102"/>
      <c r="J359" s="102"/>
      <c r="K359" s="102"/>
      <c r="L359" s="102"/>
      <c r="M359" s="102"/>
      <c r="N359" s="101"/>
      <c r="O359" s="102"/>
      <c r="P359" s="102"/>
      <c r="Q359" s="102"/>
      <c r="R359" s="102"/>
      <c r="S359" s="102"/>
      <c r="T359" s="102"/>
      <c r="U359" s="103"/>
      <c r="V359" s="102"/>
      <c r="W359" s="102"/>
      <c r="X359" s="102"/>
      <c r="Y359" s="102"/>
      <c r="Z359" s="103"/>
      <c r="AA359" s="102"/>
      <c r="AB359" s="102"/>
      <c r="AC359" s="102"/>
      <c r="AD359" s="102"/>
      <c r="AE359" s="104"/>
    </row>
    <row r="360" spans="1:31" ht="12.75">
      <c r="A360" s="99"/>
      <c r="B360" s="75"/>
      <c r="C360" s="100"/>
      <c r="D360" s="73"/>
      <c r="E360" s="99"/>
      <c r="F360" s="73"/>
      <c r="G360" s="101"/>
      <c r="H360" s="102"/>
      <c r="I360" s="102"/>
      <c r="J360" s="102"/>
      <c r="K360" s="102"/>
      <c r="L360" s="102"/>
      <c r="M360" s="102"/>
      <c r="N360" s="101"/>
      <c r="O360" s="102"/>
      <c r="P360" s="102"/>
      <c r="Q360" s="102"/>
      <c r="R360" s="102"/>
      <c r="S360" s="102"/>
      <c r="T360" s="102"/>
      <c r="U360" s="103"/>
      <c r="V360" s="102"/>
      <c r="W360" s="102"/>
      <c r="X360" s="102"/>
      <c r="Y360" s="102"/>
      <c r="Z360" s="103"/>
      <c r="AA360" s="102"/>
      <c r="AB360" s="102"/>
      <c r="AC360" s="102"/>
      <c r="AD360" s="102"/>
      <c r="AE360" s="104"/>
    </row>
    <row r="361" spans="1:31" ht="12.75">
      <c r="A361" s="99"/>
      <c r="B361" s="75"/>
      <c r="C361" s="100"/>
      <c r="D361" s="73"/>
      <c r="E361" s="99"/>
      <c r="F361" s="73"/>
      <c r="G361" s="101"/>
      <c r="H361" s="102"/>
      <c r="I361" s="102"/>
      <c r="J361" s="102"/>
      <c r="K361" s="102"/>
      <c r="L361" s="102"/>
      <c r="M361" s="102"/>
      <c r="N361" s="101"/>
      <c r="O361" s="102"/>
      <c r="P361" s="102"/>
      <c r="Q361" s="102"/>
      <c r="R361" s="102"/>
      <c r="S361" s="102"/>
      <c r="T361" s="102"/>
      <c r="U361" s="103"/>
      <c r="V361" s="102"/>
      <c r="W361" s="102"/>
      <c r="X361" s="102"/>
      <c r="Y361" s="102"/>
      <c r="Z361" s="103"/>
      <c r="AA361" s="102"/>
      <c r="AB361" s="102"/>
      <c r="AC361" s="102"/>
      <c r="AD361" s="102"/>
      <c r="AE361" s="104"/>
    </row>
    <row r="362" spans="1:31" ht="12.75">
      <c r="A362" s="73"/>
      <c r="B362" s="73"/>
      <c r="C362" s="73"/>
      <c r="D362" s="73"/>
      <c r="E362" s="73"/>
      <c r="F362" s="73"/>
      <c r="G362" s="105"/>
      <c r="H362" s="73"/>
      <c r="I362" s="73"/>
      <c r="J362" s="73"/>
      <c r="K362" s="73"/>
      <c r="L362" s="73"/>
      <c r="M362" s="73"/>
      <c r="N362" s="73"/>
      <c r="O362" s="73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</row>
    <row r="363" spans="1:30" ht="12.75">
      <c r="A363" s="73"/>
      <c r="B363" s="73"/>
      <c r="C363" s="73"/>
      <c r="D363" s="73"/>
      <c r="E363" s="73"/>
      <c r="F363" s="73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</row>
    <row r="364" spans="1:31" ht="12.75">
      <c r="A364" s="73"/>
      <c r="B364" s="73"/>
      <c r="C364" s="73"/>
      <c r="D364" s="73"/>
      <c r="E364" s="73"/>
      <c r="F364" s="73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81"/>
      <c r="AB364" s="81"/>
      <c r="AC364" s="81"/>
      <c r="AD364" s="81"/>
      <c r="AE364" s="106"/>
    </row>
    <row r="365" spans="1:31" ht="12.75">
      <c r="A365" s="73"/>
      <c r="B365" s="73"/>
      <c r="C365" s="73"/>
      <c r="D365" s="73"/>
      <c r="E365" s="73"/>
      <c r="F365" s="73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107"/>
    </row>
    <row r="366" spans="1:31" ht="12.75">
      <c r="A366" s="73"/>
      <c r="B366" s="73"/>
      <c r="C366" s="73"/>
      <c r="D366" s="73"/>
      <c r="E366" s="73"/>
      <c r="F366" s="73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83"/>
    </row>
    <row r="367" spans="1:30" ht="12.75">
      <c r="A367" s="73"/>
      <c r="B367" s="73"/>
      <c r="C367" s="73"/>
      <c r="D367" s="73"/>
      <c r="E367" s="73"/>
      <c r="F367" s="73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</row>
    <row r="368" spans="1:30" ht="12.75">
      <c r="A368" s="73"/>
      <c r="B368" s="73"/>
      <c r="C368" s="73"/>
      <c r="D368" s="73"/>
      <c r="E368" s="73"/>
      <c r="F368" s="73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</row>
    <row r="369" spans="1:30" ht="12.75">
      <c r="A369" s="73"/>
      <c r="B369" s="73"/>
      <c r="C369" s="73"/>
      <c r="D369" s="73"/>
      <c r="E369" s="73"/>
      <c r="F369" s="73"/>
      <c r="G369" s="75"/>
      <c r="H369" s="73"/>
      <c r="I369" s="73"/>
      <c r="J369" s="81" t="s">
        <v>7</v>
      </c>
      <c r="K369" s="81"/>
      <c r="L369" s="79"/>
      <c r="M369" s="91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</row>
    <row r="370" spans="1:31" ht="12.75">
      <c r="A370" s="73"/>
      <c r="B370" s="73"/>
      <c r="C370" s="73"/>
      <c r="D370" s="73"/>
      <c r="E370" s="73"/>
      <c r="F370" s="73"/>
      <c r="G370" s="81" t="s">
        <v>109</v>
      </c>
      <c r="H370" s="93"/>
      <c r="I370" s="94"/>
      <c r="J370" s="81" t="s">
        <v>10</v>
      </c>
      <c r="K370" s="81"/>
      <c r="L370" s="95"/>
      <c r="M370" s="88"/>
      <c r="N370" s="73"/>
      <c r="O370" s="73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</row>
    <row r="371" spans="1:31" ht="105">
      <c r="A371" s="81"/>
      <c r="B371" s="81"/>
      <c r="C371" s="81"/>
      <c r="D371" s="81"/>
      <c r="E371" s="81"/>
      <c r="F371" s="81"/>
      <c r="G371" s="76" t="s">
        <v>11</v>
      </c>
      <c r="H371" s="96" t="s">
        <v>12</v>
      </c>
      <c r="I371" s="96" t="s">
        <v>13</v>
      </c>
      <c r="J371" s="96" t="s">
        <v>14</v>
      </c>
      <c r="K371" s="96" t="s">
        <v>15</v>
      </c>
      <c r="L371" s="96" t="s">
        <v>16</v>
      </c>
      <c r="M371" s="96" t="s">
        <v>17</v>
      </c>
      <c r="N371" s="81" t="s">
        <v>18</v>
      </c>
      <c r="O371" s="81" t="s">
        <v>19</v>
      </c>
      <c r="P371" s="97" t="s">
        <v>20</v>
      </c>
      <c r="Q371" s="97" t="s">
        <v>21</v>
      </c>
      <c r="R371" s="97" t="s">
        <v>22</v>
      </c>
      <c r="S371" s="97" t="s">
        <v>23</v>
      </c>
      <c r="T371" s="97" t="s">
        <v>24</v>
      </c>
      <c r="U371" s="97" t="s">
        <v>20</v>
      </c>
      <c r="V371" s="97" t="s">
        <v>21</v>
      </c>
      <c r="W371" s="97" t="s">
        <v>22</v>
      </c>
      <c r="X371" s="97" t="s">
        <v>23</v>
      </c>
      <c r="Y371" s="97" t="s">
        <v>24</v>
      </c>
      <c r="Z371" s="97" t="s">
        <v>20</v>
      </c>
      <c r="AA371" s="97" t="s">
        <v>21</v>
      </c>
      <c r="AB371" s="97" t="s">
        <v>22</v>
      </c>
      <c r="AC371" s="97" t="s">
        <v>23</v>
      </c>
      <c r="AD371" s="97" t="s">
        <v>24</v>
      </c>
      <c r="AE371" s="98"/>
    </row>
    <row r="372" spans="1:31" ht="12.75">
      <c r="A372" s="99"/>
      <c r="B372" s="75"/>
      <c r="C372" s="100"/>
      <c r="D372" s="73"/>
      <c r="E372" s="99"/>
      <c r="F372" s="73"/>
      <c r="G372" s="101"/>
      <c r="H372" s="102"/>
      <c r="I372" s="102"/>
      <c r="J372" s="102"/>
      <c r="K372" s="102"/>
      <c r="L372" s="102"/>
      <c r="M372" s="102"/>
      <c r="N372" s="101"/>
      <c r="O372" s="102"/>
      <c r="P372" s="102"/>
      <c r="Q372" s="102"/>
      <c r="R372" s="102"/>
      <c r="S372" s="102"/>
      <c r="T372" s="102"/>
      <c r="U372" s="103"/>
      <c r="V372" s="102"/>
      <c r="W372" s="102"/>
      <c r="X372" s="102"/>
      <c r="Y372" s="102"/>
      <c r="Z372" s="103"/>
      <c r="AA372" s="102"/>
      <c r="AB372" s="102"/>
      <c r="AC372" s="102"/>
      <c r="AD372" s="102"/>
      <c r="AE372" s="104"/>
    </row>
    <row r="373" spans="1:31" ht="12.75">
      <c r="A373" s="99"/>
      <c r="B373" s="75"/>
      <c r="C373" s="100"/>
      <c r="D373" s="73"/>
      <c r="E373" s="99"/>
      <c r="F373" s="73"/>
      <c r="G373" s="101"/>
      <c r="H373" s="102"/>
      <c r="I373" s="102"/>
      <c r="J373" s="102"/>
      <c r="K373" s="102"/>
      <c r="L373" s="102"/>
      <c r="M373" s="102"/>
      <c r="N373" s="101"/>
      <c r="O373" s="102"/>
      <c r="P373" s="102"/>
      <c r="Q373" s="102"/>
      <c r="R373" s="102"/>
      <c r="S373" s="102"/>
      <c r="T373" s="102"/>
      <c r="U373" s="103"/>
      <c r="V373" s="102"/>
      <c r="W373" s="102"/>
      <c r="X373" s="102"/>
      <c r="Y373" s="102"/>
      <c r="Z373" s="103"/>
      <c r="AA373" s="102"/>
      <c r="AB373" s="102"/>
      <c r="AC373" s="102"/>
      <c r="AD373" s="102"/>
      <c r="AE373" s="104"/>
    </row>
    <row r="374" spans="1:31" ht="12.75">
      <c r="A374" s="99"/>
      <c r="B374" s="75"/>
      <c r="C374" s="100"/>
      <c r="D374" s="73"/>
      <c r="E374" s="99"/>
      <c r="F374" s="73"/>
      <c r="G374" s="101"/>
      <c r="H374" s="102"/>
      <c r="I374" s="102"/>
      <c r="J374" s="102"/>
      <c r="K374" s="102"/>
      <c r="L374" s="102"/>
      <c r="M374" s="102"/>
      <c r="N374" s="101"/>
      <c r="O374" s="102"/>
      <c r="P374" s="102"/>
      <c r="Q374" s="102"/>
      <c r="R374" s="102"/>
      <c r="S374" s="102"/>
      <c r="T374" s="102"/>
      <c r="U374" s="103"/>
      <c r="V374" s="102"/>
      <c r="W374" s="102"/>
      <c r="X374" s="102"/>
      <c r="Y374" s="102"/>
      <c r="Z374" s="103"/>
      <c r="AA374" s="102"/>
      <c r="AB374" s="102"/>
      <c r="AC374" s="102"/>
      <c r="AD374" s="102"/>
      <c r="AE374" s="104"/>
    </row>
    <row r="375" spans="1:31" ht="12.75">
      <c r="A375" s="99"/>
      <c r="B375" s="75"/>
      <c r="C375" s="100"/>
      <c r="D375" s="73"/>
      <c r="E375" s="99"/>
      <c r="F375" s="73"/>
      <c r="G375" s="101"/>
      <c r="H375" s="102"/>
      <c r="I375" s="102"/>
      <c r="J375" s="102"/>
      <c r="K375" s="102"/>
      <c r="L375" s="102"/>
      <c r="M375" s="102"/>
      <c r="N375" s="101"/>
      <c r="O375" s="102"/>
      <c r="P375" s="102"/>
      <c r="Q375" s="102"/>
      <c r="R375" s="102"/>
      <c r="S375" s="102"/>
      <c r="T375" s="102"/>
      <c r="U375" s="103"/>
      <c r="V375" s="102"/>
      <c r="W375" s="102"/>
      <c r="X375" s="102"/>
      <c r="Y375" s="102"/>
      <c r="Z375" s="103"/>
      <c r="AA375" s="102"/>
      <c r="AB375" s="102"/>
      <c r="AC375" s="102"/>
      <c r="AD375" s="102"/>
      <c r="AE375" s="104"/>
    </row>
    <row r="376" spans="1:31" ht="12.75">
      <c r="A376" s="99"/>
      <c r="B376" s="75"/>
      <c r="C376" s="100"/>
      <c r="D376" s="73"/>
      <c r="E376" s="99"/>
      <c r="F376" s="73"/>
      <c r="G376" s="101"/>
      <c r="H376" s="102"/>
      <c r="I376" s="102"/>
      <c r="J376" s="102"/>
      <c r="K376" s="102"/>
      <c r="L376" s="102"/>
      <c r="M376" s="102"/>
      <c r="N376" s="101"/>
      <c r="O376" s="102"/>
      <c r="P376" s="102"/>
      <c r="Q376" s="102"/>
      <c r="R376" s="102"/>
      <c r="S376" s="102"/>
      <c r="T376" s="102"/>
      <c r="U376" s="103"/>
      <c r="V376" s="102"/>
      <c r="W376" s="102"/>
      <c r="X376" s="102"/>
      <c r="Y376" s="102"/>
      <c r="Z376" s="103"/>
      <c r="AA376" s="102"/>
      <c r="AB376" s="102"/>
      <c r="AC376" s="102"/>
      <c r="AD376" s="102"/>
      <c r="AE376" s="104"/>
    </row>
    <row r="377" spans="1:31" ht="12.75">
      <c r="A377" s="99"/>
      <c r="B377" s="75"/>
      <c r="C377" s="100"/>
      <c r="D377" s="73"/>
      <c r="E377" s="99"/>
      <c r="F377" s="73"/>
      <c r="G377" s="101"/>
      <c r="H377" s="102"/>
      <c r="I377" s="102"/>
      <c r="J377" s="102"/>
      <c r="K377" s="102"/>
      <c r="L377" s="102"/>
      <c r="M377" s="102"/>
      <c r="N377" s="101"/>
      <c r="O377" s="102"/>
      <c r="P377" s="102"/>
      <c r="Q377" s="102"/>
      <c r="R377" s="102"/>
      <c r="S377" s="102"/>
      <c r="T377" s="102"/>
      <c r="U377" s="103"/>
      <c r="V377" s="102"/>
      <c r="W377" s="102"/>
      <c r="X377" s="102"/>
      <c r="Y377" s="102"/>
      <c r="Z377" s="103"/>
      <c r="AA377" s="102"/>
      <c r="AB377" s="102"/>
      <c r="AC377" s="102"/>
      <c r="AD377" s="102"/>
      <c r="AE377" s="104"/>
    </row>
    <row r="378" spans="1:31" ht="12.75">
      <c r="A378" s="99"/>
      <c r="B378" s="75"/>
      <c r="C378" s="100"/>
      <c r="D378" s="73"/>
      <c r="E378" s="99"/>
      <c r="F378" s="73"/>
      <c r="G378" s="101"/>
      <c r="H378" s="102"/>
      <c r="I378" s="102"/>
      <c r="J378" s="102"/>
      <c r="K378" s="102"/>
      <c r="L378" s="102"/>
      <c r="M378" s="102"/>
      <c r="N378" s="101"/>
      <c r="O378" s="102"/>
      <c r="P378" s="102"/>
      <c r="Q378" s="102"/>
      <c r="R378" s="102"/>
      <c r="S378" s="102"/>
      <c r="T378" s="102"/>
      <c r="U378" s="103"/>
      <c r="V378" s="102"/>
      <c r="W378" s="102"/>
      <c r="X378" s="102"/>
      <c r="Y378" s="102"/>
      <c r="Z378" s="103"/>
      <c r="AA378" s="102"/>
      <c r="AB378" s="102"/>
      <c r="AC378" s="102"/>
      <c r="AD378" s="102"/>
      <c r="AE378" s="104"/>
    </row>
    <row r="379" spans="1:31" ht="12.75">
      <c r="A379" s="99"/>
      <c r="B379" s="75"/>
      <c r="C379" s="100"/>
      <c r="D379" s="73"/>
      <c r="E379" s="99"/>
      <c r="F379" s="73"/>
      <c r="G379" s="101"/>
      <c r="H379" s="102"/>
      <c r="I379" s="102"/>
      <c r="J379" s="102"/>
      <c r="K379" s="102"/>
      <c r="L379" s="102"/>
      <c r="M379" s="102"/>
      <c r="N379" s="101"/>
      <c r="O379" s="102"/>
      <c r="P379" s="102"/>
      <c r="Q379" s="102"/>
      <c r="R379" s="102"/>
      <c r="S379" s="102"/>
      <c r="T379" s="102"/>
      <c r="U379" s="103"/>
      <c r="V379" s="102"/>
      <c r="W379" s="102"/>
      <c r="X379" s="102"/>
      <c r="Y379" s="102"/>
      <c r="Z379" s="103"/>
      <c r="AA379" s="102"/>
      <c r="AB379" s="102"/>
      <c r="AC379" s="102"/>
      <c r="AD379" s="102"/>
      <c r="AE379" s="104"/>
    </row>
    <row r="380" spans="1:31" ht="12.75">
      <c r="A380" s="99"/>
      <c r="B380" s="75"/>
      <c r="C380" s="100"/>
      <c r="D380" s="73"/>
      <c r="E380" s="99"/>
      <c r="F380" s="73"/>
      <c r="G380" s="101"/>
      <c r="H380" s="102"/>
      <c r="I380" s="102"/>
      <c r="J380" s="102"/>
      <c r="K380" s="102"/>
      <c r="L380" s="102"/>
      <c r="M380" s="102"/>
      <c r="N380" s="101"/>
      <c r="O380" s="102"/>
      <c r="P380" s="102"/>
      <c r="Q380" s="102"/>
      <c r="R380" s="102"/>
      <c r="S380" s="102"/>
      <c r="T380" s="102"/>
      <c r="U380" s="103"/>
      <c r="V380" s="102"/>
      <c r="W380" s="102"/>
      <c r="X380" s="102"/>
      <c r="Y380" s="102"/>
      <c r="Z380" s="103"/>
      <c r="AA380" s="102"/>
      <c r="AB380" s="102"/>
      <c r="AC380" s="102"/>
      <c r="AD380" s="102"/>
      <c r="AE380" s="104"/>
    </row>
    <row r="381" spans="1:31" ht="12.75">
      <c r="A381" s="99"/>
      <c r="B381" s="75"/>
      <c r="C381" s="100"/>
      <c r="D381" s="73"/>
      <c r="E381" s="99"/>
      <c r="F381" s="73"/>
      <c r="G381" s="101"/>
      <c r="H381" s="102"/>
      <c r="I381" s="102"/>
      <c r="J381" s="102"/>
      <c r="K381" s="102"/>
      <c r="L381" s="102"/>
      <c r="M381" s="102"/>
      <c r="N381" s="101"/>
      <c r="O381" s="102"/>
      <c r="P381" s="102"/>
      <c r="Q381" s="102"/>
      <c r="R381" s="102"/>
      <c r="S381" s="102"/>
      <c r="T381" s="102"/>
      <c r="U381" s="103"/>
      <c r="V381" s="102"/>
      <c r="W381" s="102"/>
      <c r="X381" s="102"/>
      <c r="Y381" s="102"/>
      <c r="Z381" s="103"/>
      <c r="AA381" s="102"/>
      <c r="AB381" s="102"/>
      <c r="AC381" s="102"/>
      <c r="AD381" s="102"/>
      <c r="AE381" s="104"/>
    </row>
    <row r="382" spans="1:31" ht="12.75">
      <c r="A382" s="99"/>
      <c r="B382" s="75"/>
      <c r="C382" s="100"/>
      <c r="D382" s="73"/>
      <c r="E382" s="99"/>
      <c r="F382" s="73"/>
      <c r="G382" s="101"/>
      <c r="H382" s="102"/>
      <c r="I382" s="102"/>
      <c r="J382" s="102"/>
      <c r="K382" s="102"/>
      <c r="L382" s="102"/>
      <c r="M382" s="102"/>
      <c r="N382" s="101"/>
      <c r="O382" s="102"/>
      <c r="P382" s="102"/>
      <c r="Q382" s="102"/>
      <c r="R382" s="102"/>
      <c r="S382" s="102"/>
      <c r="T382" s="102"/>
      <c r="U382" s="103"/>
      <c r="V382" s="102"/>
      <c r="W382" s="102"/>
      <c r="X382" s="102"/>
      <c r="Y382" s="102"/>
      <c r="Z382" s="103"/>
      <c r="AA382" s="102"/>
      <c r="AB382" s="102"/>
      <c r="AC382" s="102"/>
      <c r="AD382" s="102"/>
      <c r="AE382" s="104"/>
    </row>
    <row r="383" spans="1:31" ht="12.75">
      <c r="A383" s="99"/>
      <c r="B383" s="75"/>
      <c r="C383" s="100"/>
      <c r="D383" s="73"/>
      <c r="E383" s="99"/>
      <c r="F383" s="73"/>
      <c r="G383" s="101"/>
      <c r="H383" s="102"/>
      <c r="I383" s="102"/>
      <c r="J383" s="102"/>
      <c r="K383" s="102"/>
      <c r="L383" s="102"/>
      <c r="M383" s="102"/>
      <c r="N383" s="101"/>
      <c r="O383" s="102"/>
      <c r="P383" s="102"/>
      <c r="Q383" s="102"/>
      <c r="R383" s="102"/>
      <c r="S383" s="102"/>
      <c r="T383" s="102"/>
      <c r="U383" s="103"/>
      <c r="V383" s="102"/>
      <c r="W383" s="102"/>
      <c r="X383" s="102"/>
      <c r="Y383" s="102"/>
      <c r="Z383" s="103"/>
      <c r="AA383" s="102"/>
      <c r="AB383" s="102"/>
      <c r="AC383" s="102"/>
      <c r="AD383" s="102"/>
      <c r="AE383" s="104"/>
    </row>
    <row r="384" spans="1:31" ht="12.75">
      <c r="A384" s="99"/>
      <c r="B384" s="75"/>
      <c r="C384" s="100"/>
      <c r="D384" s="73"/>
      <c r="E384" s="99"/>
      <c r="F384" s="73"/>
      <c r="G384" s="101"/>
      <c r="H384" s="102"/>
      <c r="I384" s="102"/>
      <c r="J384" s="102"/>
      <c r="K384" s="102"/>
      <c r="L384" s="102"/>
      <c r="M384" s="102"/>
      <c r="N384" s="101"/>
      <c r="O384" s="102"/>
      <c r="P384" s="102"/>
      <c r="Q384" s="102"/>
      <c r="R384" s="102"/>
      <c r="S384" s="102"/>
      <c r="T384" s="102"/>
      <c r="U384" s="103"/>
      <c r="V384" s="102"/>
      <c r="W384" s="102"/>
      <c r="X384" s="102"/>
      <c r="Y384" s="102"/>
      <c r="Z384" s="103"/>
      <c r="AA384" s="102"/>
      <c r="AB384" s="102"/>
      <c r="AC384" s="102"/>
      <c r="AD384" s="102"/>
      <c r="AE384" s="104"/>
    </row>
    <row r="385" spans="1:31" ht="12.75">
      <c r="A385" s="99"/>
      <c r="B385" s="75"/>
      <c r="C385" s="100"/>
      <c r="D385" s="73"/>
      <c r="E385" s="99"/>
      <c r="F385" s="73"/>
      <c r="G385" s="101"/>
      <c r="H385" s="102"/>
      <c r="I385" s="102"/>
      <c r="J385" s="102"/>
      <c r="K385" s="102"/>
      <c r="L385" s="102"/>
      <c r="M385" s="102"/>
      <c r="N385" s="101"/>
      <c r="O385" s="102"/>
      <c r="P385" s="102"/>
      <c r="Q385" s="102"/>
      <c r="R385" s="102"/>
      <c r="S385" s="102"/>
      <c r="T385" s="102"/>
      <c r="U385" s="103"/>
      <c r="V385" s="102"/>
      <c r="W385" s="102"/>
      <c r="X385" s="102"/>
      <c r="Y385" s="102"/>
      <c r="Z385" s="103"/>
      <c r="AA385" s="102"/>
      <c r="AB385" s="102"/>
      <c r="AC385" s="102"/>
      <c r="AD385" s="102"/>
      <c r="AE385" s="104"/>
    </row>
    <row r="386" spans="1:31" ht="12.75">
      <c r="A386" s="99"/>
      <c r="B386" s="75"/>
      <c r="C386" s="100"/>
      <c r="D386" s="73"/>
      <c r="E386" s="99"/>
      <c r="F386" s="73"/>
      <c r="G386" s="101"/>
      <c r="H386" s="102"/>
      <c r="I386" s="102"/>
      <c r="J386" s="102"/>
      <c r="K386" s="102"/>
      <c r="L386" s="102"/>
      <c r="M386" s="102"/>
      <c r="N386" s="101"/>
      <c r="O386" s="102"/>
      <c r="P386" s="102"/>
      <c r="Q386" s="102"/>
      <c r="R386" s="102"/>
      <c r="S386" s="102"/>
      <c r="T386" s="102"/>
      <c r="U386" s="103"/>
      <c r="V386" s="102"/>
      <c r="W386" s="102"/>
      <c r="X386" s="102"/>
      <c r="Y386" s="102"/>
      <c r="Z386" s="103"/>
      <c r="AA386" s="102"/>
      <c r="AB386" s="102"/>
      <c r="AC386" s="102"/>
      <c r="AD386" s="102"/>
      <c r="AE386" s="104"/>
    </row>
    <row r="387" spans="1:31" ht="12.75">
      <c r="A387" s="99"/>
      <c r="B387" s="75"/>
      <c r="C387" s="100"/>
      <c r="D387" s="73"/>
      <c r="E387" s="99"/>
      <c r="F387" s="73"/>
      <c r="G387" s="101"/>
      <c r="H387" s="102"/>
      <c r="I387" s="102"/>
      <c r="J387" s="102"/>
      <c r="K387" s="102"/>
      <c r="L387" s="102"/>
      <c r="M387" s="102"/>
      <c r="N387" s="101"/>
      <c r="O387" s="102"/>
      <c r="P387" s="102"/>
      <c r="Q387" s="102"/>
      <c r="R387" s="102"/>
      <c r="S387" s="102"/>
      <c r="T387" s="102"/>
      <c r="U387" s="103"/>
      <c r="V387" s="102"/>
      <c r="W387" s="102"/>
      <c r="X387" s="102"/>
      <c r="Y387" s="102"/>
      <c r="Z387" s="103"/>
      <c r="AA387" s="102"/>
      <c r="AB387" s="102"/>
      <c r="AC387" s="102"/>
      <c r="AD387" s="102"/>
      <c r="AE387" s="104"/>
    </row>
    <row r="388" spans="1:31" ht="12.75">
      <c r="A388" s="99"/>
      <c r="B388" s="75"/>
      <c r="C388" s="100"/>
      <c r="D388" s="73"/>
      <c r="E388" s="99"/>
      <c r="F388" s="73"/>
      <c r="G388" s="101"/>
      <c r="H388" s="102"/>
      <c r="I388" s="102"/>
      <c r="J388" s="102"/>
      <c r="K388" s="102"/>
      <c r="L388" s="102"/>
      <c r="M388" s="102"/>
      <c r="N388" s="101"/>
      <c r="O388" s="102"/>
      <c r="P388" s="102"/>
      <c r="Q388" s="102"/>
      <c r="R388" s="102"/>
      <c r="S388" s="102"/>
      <c r="T388" s="102"/>
      <c r="U388" s="103"/>
      <c r="V388" s="102"/>
      <c r="W388" s="102"/>
      <c r="X388" s="102"/>
      <c r="Y388" s="102"/>
      <c r="Z388" s="103"/>
      <c r="AA388" s="102"/>
      <c r="AB388" s="102"/>
      <c r="AC388" s="102"/>
      <c r="AD388" s="102"/>
      <c r="AE388" s="104"/>
    </row>
    <row r="389" spans="1:31" ht="12.75">
      <c r="A389" s="99"/>
      <c r="B389" s="75"/>
      <c r="C389" s="100"/>
      <c r="D389" s="73"/>
      <c r="E389" s="99"/>
      <c r="F389" s="73"/>
      <c r="G389" s="101"/>
      <c r="H389" s="102"/>
      <c r="I389" s="102"/>
      <c r="J389" s="102"/>
      <c r="K389" s="102"/>
      <c r="L389" s="102"/>
      <c r="M389" s="102"/>
      <c r="N389" s="101"/>
      <c r="O389" s="102"/>
      <c r="P389" s="102"/>
      <c r="Q389" s="102"/>
      <c r="R389" s="102"/>
      <c r="S389" s="102"/>
      <c r="T389" s="102"/>
      <c r="U389" s="103"/>
      <c r="V389" s="102"/>
      <c r="W389" s="102"/>
      <c r="X389" s="102"/>
      <c r="Y389" s="102"/>
      <c r="Z389" s="103"/>
      <c r="AA389" s="102"/>
      <c r="AB389" s="102"/>
      <c r="AC389" s="102"/>
      <c r="AD389" s="102"/>
      <c r="AE389" s="104"/>
    </row>
    <row r="390" spans="1:31" ht="12.75">
      <c r="A390" s="99"/>
      <c r="B390" s="75"/>
      <c r="C390" s="100"/>
      <c r="D390" s="73"/>
      <c r="E390" s="99"/>
      <c r="F390" s="73"/>
      <c r="G390" s="101"/>
      <c r="H390" s="102"/>
      <c r="I390" s="102"/>
      <c r="J390" s="102"/>
      <c r="K390" s="102"/>
      <c r="L390" s="102"/>
      <c r="M390" s="102"/>
      <c r="N390" s="101"/>
      <c r="O390" s="102"/>
      <c r="P390" s="102"/>
      <c r="Q390" s="102"/>
      <c r="R390" s="102"/>
      <c r="S390" s="102"/>
      <c r="T390" s="102"/>
      <c r="U390" s="103"/>
      <c r="V390" s="102"/>
      <c r="W390" s="102"/>
      <c r="X390" s="102"/>
      <c r="Y390" s="102"/>
      <c r="Z390" s="103"/>
      <c r="AA390" s="102"/>
      <c r="AB390" s="102"/>
      <c r="AC390" s="102"/>
      <c r="AD390" s="102"/>
      <c r="AE390" s="104"/>
    </row>
    <row r="391" spans="1:31" ht="12.75">
      <c r="A391" s="99"/>
      <c r="B391" s="75"/>
      <c r="C391" s="100"/>
      <c r="D391" s="73"/>
      <c r="E391" s="99"/>
      <c r="F391" s="73"/>
      <c r="G391" s="101"/>
      <c r="H391" s="102"/>
      <c r="I391" s="102"/>
      <c r="J391" s="102"/>
      <c r="K391" s="102"/>
      <c r="L391" s="102"/>
      <c r="M391" s="102"/>
      <c r="N391" s="101"/>
      <c r="O391" s="102"/>
      <c r="P391" s="102"/>
      <c r="Q391" s="102"/>
      <c r="R391" s="102"/>
      <c r="S391" s="102"/>
      <c r="T391" s="102"/>
      <c r="U391" s="103"/>
      <c r="V391" s="102"/>
      <c r="W391" s="102"/>
      <c r="X391" s="102"/>
      <c r="Y391" s="102"/>
      <c r="Z391" s="103"/>
      <c r="AA391" s="102"/>
      <c r="AB391" s="102"/>
      <c r="AC391" s="102"/>
      <c r="AD391" s="102"/>
      <c r="AE391" s="104"/>
    </row>
    <row r="392" spans="1:31" ht="12.75">
      <c r="A392" s="73"/>
      <c r="B392" s="73"/>
      <c r="C392" s="73"/>
      <c r="D392" s="73"/>
      <c r="E392" s="73"/>
      <c r="F392" s="73"/>
      <c r="G392" s="105"/>
      <c r="H392" s="73"/>
      <c r="I392" s="73"/>
      <c r="J392" s="73"/>
      <c r="K392" s="73"/>
      <c r="L392" s="73"/>
      <c r="M392" s="73"/>
      <c r="N392" s="73"/>
      <c r="O392" s="73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</row>
    <row r="393" spans="1:30" ht="12.75">
      <c r="A393" s="73"/>
      <c r="B393" s="73"/>
      <c r="C393" s="73"/>
      <c r="D393" s="73"/>
      <c r="E393" s="73"/>
      <c r="F393" s="73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</row>
    <row r="394" spans="1:31" ht="12.75">
      <c r="A394" s="73"/>
      <c r="B394" s="73"/>
      <c r="C394" s="73"/>
      <c r="D394" s="73"/>
      <c r="E394" s="73"/>
      <c r="F394" s="73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81"/>
      <c r="AB394" s="81"/>
      <c r="AC394" s="81"/>
      <c r="AD394" s="81"/>
      <c r="AE394" s="106"/>
    </row>
    <row r="395" spans="1:31" ht="12.75">
      <c r="A395" s="73"/>
      <c r="B395" s="73"/>
      <c r="C395" s="73"/>
      <c r="D395" s="73"/>
      <c r="E395" s="73"/>
      <c r="F395" s="73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107"/>
    </row>
    <row r="396" spans="1:31" ht="12.75">
      <c r="A396" s="73"/>
      <c r="B396" s="73"/>
      <c r="C396" s="73"/>
      <c r="D396" s="73"/>
      <c r="E396" s="73"/>
      <c r="F396" s="73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83"/>
    </row>
    <row r="397" spans="1:30" ht="12.75">
      <c r="A397" s="73"/>
      <c r="B397" s="73"/>
      <c r="C397" s="73"/>
      <c r="D397" s="73"/>
      <c r="E397" s="73"/>
      <c r="F397" s="73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</row>
    <row r="398" spans="1:30" ht="12.75">
      <c r="A398" s="73"/>
      <c r="B398" s="73"/>
      <c r="C398" s="73"/>
      <c r="D398" s="73"/>
      <c r="E398" s="73"/>
      <c r="F398" s="73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</row>
    <row r="399" spans="1:30" ht="12.75">
      <c r="A399" s="73"/>
      <c r="B399" s="73"/>
      <c r="C399" s="73"/>
      <c r="D399" s="73"/>
      <c r="E399" s="73"/>
      <c r="F399" s="73"/>
      <c r="G399" s="75"/>
      <c r="H399" s="73"/>
      <c r="I399" s="73"/>
      <c r="J399" s="81" t="s">
        <v>7</v>
      </c>
      <c r="K399" s="81"/>
      <c r="L399" s="79"/>
      <c r="M399" s="91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</row>
    <row r="400" spans="1:31" ht="12.75">
      <c r="A400" s="73"/>
      <c r="B400" s="73"/>
      <c r="C400" s="73"/>
      <c r="D400" s="73"/>
      <c r="E400" s="73"/>
      <c r="F400" s="73"/>
      <c r="G400" s="81" t="s">
        <v>111</v>
      </c>
      <c r="H400" s="93"/>
      <c r="I400" s="94"/>
      <c r="J400" s="81" t="s">
        <v>10</v>
      </c>
      <c r="K400" s="81"/>
      <c r="L400" s="95"/>
      <c r="M400" s="88"/>
      <c r="N400" s="73"/>
      <c r="O400" s="73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</row>
    <row r="401" spans="1:31" ht="105">
      <c r="A401" s="81"/>
      <c r="B401" s="81"/>
      <c r="C401" s="81"/>
      <c r="D401" s="81"/>
      <c r="E401" s="81"/>
      <c r="F401" s="81"/>
      <c r="G401" s="76" t="s">
        <v>11</v>
      </c>
      <c r="H401" s="96" t="s">
        <v>12</v>
      </c>
      <c r="I401" s="96" t="s">
        <v>13</v>
      </c>
      <c r="J401" s="96" t="s">
        <v>14</v>
      </c>
      <c r="K401" s="96" t="s">
        <v>15</v>
      </c>
      <c r="L401" s="96" t="s">
        <v>16</v>
      </c>
      <c r="M401" s="96" t="s">
        <v>17</v>
      </c>
      <c r="N401" s="81" t="s">
        <v>18</v>
      </c>
      <c r="O401" s="81" t="s">
        <v>19</v>
      </c>
      <c r="P401" s="97" t="s">
        <v>20</v>
      </c>
      <c r="Q401" s="97" t="s">
        <v>21</v>
      </c>
      <c r="R401" s="97" t="s">
        <v>22</v>
      </c>
      <c r="S401" s="97" t="s">
        <v>23</v>
      </c>
      <c r="T401" s="97" t="s">
        <v>24</v>
      </c>
      <c r="U401" s="97" t="s">
        <v>20</v>
      </c>
      <c r="V401" s="97" t="s">
        <v>21</v>
      </c>
      <c r="W401" s="97" t="s">
        <v>22</v>
      </c>
      <c r="X401" s="97" t="s">
        <v>23</v>
      </c>
      <c r="Y401" s="97" t="s">
        <v>24</v>
      </c>
      <c r="Z401" s="97" t="s">
        <v>20</v>
      </c>
      <c r="AA401" s="97" t="s">
        <v>21</v>
      </c>
      <c r="AB401" s="97" t="s">
        <v>22</v>
      </c>
      <c r="AC401" s="97" t="s">
        <v>23</v>
      </c>
      <c r="AD401" s="97" t="s">
        <v>24</v>
      </c>
      <c r="AE401" s="98"/>
    </row>
    <row r="402" spans="1:31" ht="12.75">
      <c r="A402" s="99"/>
      <c r="B402" s="75"/>
      <c r="C402" s="100"/>
      <c r="D402" s="73"/>
      <c r="E402" s="99"/>
      <c r="F402" s="73"/>
      <c r="G402" s="101"/>
      <c r="H402" s="102"/>
      <c r="I402" s="102"/>
      <c r="J402" s="102"/>
      <c r="K402" s="102"/>
      <c r="L402" s="102"/>
      <c r="M402" s="102"/>
      <c r="N402" s="101"/>
      <c r="O402" s="102"/>
      <c r="P402" s="102"/>
      <c r="Q402" s="102"/>
      <c r="R402" s="102"/>
      <c r="S402" s="102"/>
      <c r="T402" s="102"/>
      <c r="U402" s="103"/>
      <c r="V402" s="102"/>
      <c r="W402" s="102"/>
      <c r="X402" s="102"/>
      <c r="Y402" s="102"/>
      <c r="Z402" s="103"/>
      <c r="AA402" s="102"/>
      <c r="AB402" s="102"/>
      <c r="AC402" s="102"/>
      <c r="AD402" s="102"/>
      <c r="AE402" s="104"/>
    </row>
    <row r="403" spans="1:31" ht="12.75">
      <c r="A403" s="99"/>
      <c r="B403" s="75"/>
      <c r="C403" s="100"/>
      <c r="D403" s="73"/>
      <c r="E403" s="99"/>
      <c r="F403" s="73"/>
      <c r="G403" s="101"/>
      <c r="H403" s="102"/>
      <c r="I403" s="102"/>
      <c r="J403" s="102"/>
      <c r="K403" s="102"/>
      <c r="L403" s="102"/>
      <c r="M403" s="102"/>
      <c r="N403" s="101"/>
      <c r="O403" s="102"/>
      <c r="P403" s="102"/>
      <c r="Q403" s="102"/>
      <c r="R403" s="102"/>
      <c r="S403" s="102"/>
      <c r="T403" s="102"/>
      <c r="U403" s="103"/>
      <c r="V403" s="102"/>
      <c r="W403" s="102"/>
      <c r="X403" s="102"/>
      <c r="Y403" s="102"/>
      <c r="Z403" s="103"/>
      <c r="AA403" s="102"/>
      <c r="AB403" s="102"/>
      <c r="AC403" s="102"/>
      <c r="AD403" s="102"/>
      <c r="AE403" s="104"/>
    </row>
    <row r="404" spans="1:31" ht="12.75">
      <c r="A404" s="99"/>
      <c r="B404" s="75"/>
      <c r="C404" s="100"/>
      <c r="D404" s="73"/>
      <c r="E404" s="99"/>
      <c r="F404" s="73"/>
      <c r="G404" s="101"/>
      <c r="H404" s="102"/>
      <c r="I404" s="102"/>
      <c r="J404" s="102"/>
      <c r="K404" s="102"/>
      <c r="L404" s="102"/>
      <c r="M404" s="102"/>
      <c r="N404" s="101"/>
      <c r="O404" s="102"/>
      <c r="P404" s="102"/>
      <c r="Q404" s="102"/>
      <c r="R404" s="102"/>
      <c r="S404" s="102"/>
      <c r="T404" s="102"/>
      <c r="U404" s="103"/>
      <c r="V404" s="102"/>
      <c r="W404" s="102"/>
      <c r="X404" s="102"/>
      <c r="Y404" s="102"/>
      <c r="Z404" s="103"/>
      <c r="AA404" s="102"/>
      <c r="AB404" s="102"/>
      <c r="AC404" s="102"/>
      <c r="AD404" s="102"/>
      <c r="AE404" s="104"/>
    </row>
    <row r="405" spans="1:31" ht="12.75">
      <c r="A405" s="99"/>
      <c r="B405" s="75"/>
      <c r="C405" s="100"/>
      <c r="D405" s="73"/>
      <c r="E405" s="99"/>
      <c r="F405" s="73"/>
      <c r="G405" s="101"/>
      <c r="H405" s="102"/>
      <c r="I405" s="102"/>
      <c r="J405" s="102"/>
      <c r="K405" s="102"/>
      <c r="L405" s="102"/>
      <c r="M405" s="102"/>
      <c r="N405" s="101"/>
      <c r="O405" s="102"/>
      <c r="P405" s="102"/>
      <c r="Q405" s="102"/>
      <c r="R405" s="102"/>
      <c r="S405" s="102"/>
      <c r="T405" s="102"/>
      <c r="U405" s="103"/>
      <c r="V405" s="102"/>
      <c r="W405" s="102"/>
      <c r="X405" s="102"/>
      <c r="Y405" s="102"/>
      <c r="Z405" s="103"/>
      <c r="AA405" s="102"/>
      <c r="AB405" s="102"/>
      <c r="AC405" s="102"/>
      <c r="AD405" s="102"/>
      <c r="AE405" s="104"/>
    </row>
    <row r="406" spans="1:31" ht="12.75">
      <c r="A406" s="99"/>
      <c r="B406" s="75"/>
      <c r="C406" s="100"/>
      <c r="D406" s="73"/>
      <c r="E406" s="99"/>
      <c r="F406" s="73"/>
      <c r="G406" s="101"/>
      <c r="H406" s="102"/>
      <c r="I406" s="102"/>
      <c r="J406" s="102"/>
      <c r="K406" s="102"/>
      <c r="L406" s="102"/>
      <c r="M406" s="102"/>
      <c r="N406" s="101"/>
      <c r="O406" s="102"/>
      <c r="P406" s="102"/>
      <c r="Q406" s="102"/>
      <c r="R406" s="102"/>
      <c r="S406" s="102"/>
      <c r="T406" s="102"/>
      <c r="U406" s="103"/>
      <c r="V406" s="102"/>
      <c r="W406" s="102"/>
      <c r="X406" s="102"/>
      <c r="Y406" s="102"/>
      <c r="Z406" s="103"/>
      <c r="AA406" s="102"/>
      <c r="AB406" s="102"/>
      <c r="AC406" s="102"/>
      <c r="AD406" s="102"/>
      <c r="AE406" s="104"/>
    </row>
    <row r="407" spans="1:31" ht="12.75">
      <c r="A407" s="99"/>
      <c r="B407" s="75"/>
      <c r="C407" s="100"/>
      <c r="D407" s="73"/>
      <c r="E407" s="99"/>
      <c r="F407" s="73"/>
      <c r="G407" s="101"/>
      <c r="H407" s="102"/>
      <c r="I407" s="102"/>
      <c r="J407" s="102"/>
      <c r="K407" s="102"/>
      <c r="L407" s="102"/>
      <c r="M407" s="102"/>
      <c r="N407" s="101"/>
      <c r="O407" s="102"/>
      <c r="P407" s="102"/>
      <c r="Q407" s="102"/>
      <c r="R407" s="102"/>
      <c r="S407" s="102"/>
      <c r="T407" s="102"/>
      <c r="U407" s="103"/>
      <c r="V407" s="102"/>
      <c r="W407" s="102"/>
      <c r="X407" s="102"/>
      <c r="Y407" s="102"/>
      <c r="Z407" s="103"/>
      <c r="AA407" s="102"/>
      <c r="AB407" s="102"/>
      <c r="AC407" s="102"/>
      <c r="AD407" s="102"/>
      <c r="AE407" s="104"/>
    </row>
    <row r="408" spans="1:31" ht="12.75">
      <c r="A408" s="99"/>
      <c r="B408" s="75"/>
      <c r="C408" s="100"/>
      <c r="D408" s="73"/>
      <c r="E408" s="99"/>
      <c r="F408" s="73"/>
      <c r="G408" s="101"/>
      <c r="H408" s="102"/>
      <c r="I408" s="102"/>
      <c r="J408" s="102"/>
      <c r="K408" s="102"/>
      <c r="L408" s="102"/>
      <c r="M408" s="102"/>
      <c r="N408" s="101"/>
      <c r="O408" s="102"/>
      <c r="P408" s="102"/>
      <c r="Q408" s="102"/>
      <c r="R408" s="102"/>
      <c r="S408" s="102"/>
      <c r="T408" s="102"/>
      <c r="U408" s="103"/>
      <c r="V408" s="102"/>
      <c r="W408" s="102"/>
      <c r="X408" s="102"/>
      <c r="Y408" s="102"/>
      <c r="Z408" s="103"/>
      <c r="AA408" s="102"/>
      <c r="AB408" s="102"/>
      <c r="AC408" s="102"/>
      <c r="AD408" s="102"/>
      <c r="AE408" s="104"/>
    </row>
    <row r="409" spans="1:31" ht="12.75">
      <c r="A409" s="99"/>
      <c r="B409" s="75"/>
      <c r="C409" s="100"/>
      <c r="D409" s="73"/>
      <c r="E409" s="99"/>
      <c r="F409" s="73"/>
      <c r="G409" s="101"/>
      <c r="H409" s="102"/>
      <c r="I409" s="102"/>
      <c r="J409" s="102"/>
      <c r="K409" s="102"/>
      <c r="L409" s="102"/>
      <c r="M409" s="102"/>
      <c r="N409" s="101"/>
      <c r="O409" s="102"/>
      <c r="P409" s="102"/>
      <c r="Q409" s="102"/>
      <c r="R409" s="102"/>
      <c r="S409" s="102"/>
      <c r="T409" s="102"/>
      <c r="U409" s="103"/>
      <c r="V409" s="102"/>
      <c r="W409" s="102"/>
      <c r="X409" s="102"/>
      <c r="Y409" s="102"/>
      <c r="Z409" s="103"/>
      <c r="AA409" s="102"/>
      <c r="AB409" s="102"/>
      <c r="AC409" s="102"/>
      <c r="AD409" s="102"/>
      <c r="AE409" s="104"/>
    </row>
    <row r="410" spans="1:31" ht="12.75">
      <c r="A410" s="99"/>
      <c r="B410" s="75"/>
      <c r="C410" s="100"/>
      <c r="D410" s="73"/>
      <c r="E410" s="99"/>
      <c r="F410" s="73"/>
      <c r="G410" s="101"/>
      <c r="H410" s="102"/>
      <c r="I410" s="102"/>
      <c r="J410" s="102"/>
      <c r="K410" s="102"/>
      <c r="L410" s="102"/>
      <c r="M410" s="102"/>
      <c r="N410" s="101"/>
      <c r="O410" s="102"/>
      <c r="P410" s="102"/>
      <c r="Q410" s="102"/>
      <c r="R410" s="102"/>
      <c r="S410" s="102"/>
      <c r="T410" s="102"/>
      <c r="U410" s="103"/>
      <c r="V410" s="102"/>
      <c r="W410" s="102"/>
      <c r="X410" s="102"/>
      <c r="Y410" s="102"/>
      <c r="Z410" s="103"/>
      <c r="AA410" s="102"/>
      <c r="AB410" s="102"/>
      <c r="AC410" s="102"/>
      <c r="AD410" s="102"/>
      <c r="AE410" s="104"/>
    </row>
    <row r="411" spans="1:31" ht="12.75">
      <c r="A411" s="99"/>
      <c r="B411" s="75"/>
      <c r="C411" s="100"/>
      <c r="D411" s="73"/>
      <c r="E411" s="99"/>
      <c r="F411" s="73"/>
      <c r="G411" s="101"/>
      <c r="H411" s="102"/>
      <c r="I411" s="102"/>
      <c r="J411" s="102"/>
      <c r="K411" s="102"/>
      <c r="L411" s="102"/>
      <c r="M411" s="102"/>
      <c r="N411" s="101"/>
      <c r="O411" s="102"/>
      <c r="P411" s="102"/>
      <c r="Q411" s="102"/>
      <c r="R411" s="102"/>
      <c r="S411" s="102"/>
      <c r="T411" s="102"/>
      <c r="U411" s="103"/>
      <c r="V411" s="102"/>
      <c r="W411" s="102"/>
      <c r="X411" s="102"/>
      <c r="Y411" s="102"/>
      <c r="Z411" s="103"/>
      <c r="AA411" s="102"/>
      <c r="AB411" s="102"/>
      <c r="AC411" s="102"/>
      <c r="AD411" s="102"/>
      <c r="AE411" s="104"/>
    </row>
    <row r="412" spans="1:31" ht="12.75">
      <c r="A412" s="99"/>
      <c r="B412" s="75"/>
      <c r="C412" s="100"/>
      <c r="D412" s="73"/>
      <c r="E412" s="99"/>
      <c r="F412" s="73"/>
      <c r="G412" s="101"/>
      <c r="H412" s="102"/>
      <c r="I412" s="102"/>
      <c r="J412" s="102"/>
      <c r="K412" s="102"/>
      <c r="L412" s="102"/>
      <c r="M412" s="102"/>
      <c r="N412" s="101"/>
      <c r="O412" s="102"/>
      <c r="P412" s="102"/>
      <c r="Q412" s="102"/>
      <c r="R412" s="102"/>
      <c r="S412" s="102"/>
      <c r="T412" s="102"/>
      <c r="U412" s="103"/>
      <c r="V412" s="102"/>
      <c r="W412" s="102"/>
      <c r="X412" s="102"/>
      <c r="Y412" s="102"/>
      <c r="Z412" s="103"/>
      <c r="AA412" s="102"/>
      <c r="AB412" s="102"/>
      <c r="AC412" s="102"/>
      <c r="AD412" s="102"/>
      <c r="AE412" s="104"/>
    </row>
    <row r="413" spans="1:31" ht="12.75">
      <c r="A413" s="99"/>
      <c r="B413" s="75"/>
      <c r="C413" s="100"/>
      <c r="D413" s="73"/>
      <c r="E413" s="99"/>
      <c r="F413" s="73"/>
      <c r="G413" s="101"/>
      <c r="H413" s="102"/>
      <c r="I413" s="102"/>
      <c r="J413" s="102"/>
      <c r="K413" s="102"/>
      <c r="L413" s="102"/>
      <c r="M413" s="102"/>
      <c r="N413" s="101"/>
      <c r="O413" s="102"/>
      <c r="P413" s="102"/>
      <c r="Q413" s="102"/>
      <c r="R413" s="102"/>
      <c r="S413" s="102"/>
      <c r="T413" s="102"/>
      <c r="U413" s="103"/>
      <c r="V413" s="102"/>
      <c r="W413" s="102"/>
      <c r="X413" s="102"/>
      <c r="Y413" s="102"/>
      <c r="Z413" s="103"/>
      <c r="AA413" s="102"/>
      <c r="AB413" s="102"/>
      <c r="AC413" s="102"/>
      <c r="AD413" s="102"/>
      <c r="AE413" s="104"/>
    </row>
    <row r="414" spans="1:31" ht="12.75">
      <c r="A414" s="99"/>
      <c r="B414" s="75"/>
      <c r="C414" s="100"/>
      <c r="D414" s="73"/>
      <c r="E414" s="99"/>
      <c r="F414" s="73"/>
      <c r="G414" s="101"/>
      <c r="H414" s="102"/>
      <c r="I414" s="102"/>
      <c r="J414" s="102"/>
      <c r="K414" s="102"/>
      <c r="L414" s="102"/>
      <c r="M414" s="102"/>
      <c r="N414" s="101"/>
      <c r="O414" s="102"/>
      <c r="P414" s="102"/>
      <c r="Q414" s="102"/>
      <c r="R414" s="102"/>
      <c r="S414" s="102"/>
      <c r="T414" s="102"/>
      <c r="U414" s="103"/>
      <c r="V414" s="102"/>
      <c r="W414" s="102"/>
      <c r="X414" s="102"/>
      <c r="Y414" s="102"/>
      <c r="Z414" s="103"/>
      <c r="AA414" s="102"/>
      <c r="AB414" s="102"/>
      <c r="AC414" s="102"/>
      <c r="AD414" s="102"/>
      <c r="AE414" s="104"/>
    </row>
    <row r="415" spans="1:31" ht="12.75">
      <c r="A415" s="99"/>
      <c r="B415" s="75"/>
      <c r="C415" s="100"/>
      <c r="D415" s="73"/>
      <c r="E415" s="99"/>
      <c r="F415" s="73"/>
      <c r="G415" s="101"/>
      <c r="H415" s="102"/>
      <c r="I415" s="102"/>
      <c r="J415" s="102"/>
      <c r="K415" s="102"/>
      <c r="L415" s="102"/>
      <c r="M415" s="102"/>
      <c r="N415" s="101"/>
      <c r="O415" s="102"/>
      <c r="P415" s="102"/>
      <c r="Q415" s="102"/>
      <c r="R415" s="102"/>
      <c r="S415" s="102"/>
      <c r="T415" s="102"/>
      <c r="U415" s="103"/>
      <c r="V415" s="102"/>
      <c r="W415" s="102"/>
      <c r="X415" s="102"/>
      <c r="Y415" s="102"/>
      <c r="Z415" s="103"/>
      <c r="AA415" s="102"/>
      <c r="AB415" s="102"/>
      <c r="AC415" s="102"/>
      <c r="AD415" s="102"/>
      <c r="AE415" s="104"/>
    </row>
    <row r="416" spans="1:31" ht="12.75">
      <c r="A416" s="99"/>
      <c r="B416" s="75"/>
      <c r="C416" s="100"/>
      <c r="D416" s="73"/>
      <c r="E416" s="99"/>
      <c r="F416" s="73"/>
      <c r="G416" s="101"/>
      <c r="H416" s="102"/>
      <c r="I416" s="102"/>
      <c r="J416" s="102"/>
      <c r="K416" s="102"/>
      <c r="L416" s="102"/>
      <c r="M416" s="102"/>
      <c r="N416" s="101"/>
      <c r="O416" s="102"/>
      <c r="P416" s="102"/>
      <c r="Q416" s="102"/>
      <c r="R416" s="102"/>
      <c r="S416" s="102"/>
      <c r="T416" s="102"/>
      <c r="U416" s="103"/>
      <c r="V416" s="102"/>
      <c r="W416" s="102"/>
      <c r="X416" s="102"/>
      <c r="Y416" s="102"/>
      <c r="Z416" s="103"/>
      <c r="AA416" s="102"/>
      <c r="AB416" s="102"/>
      <c r="AC416" s="102"/>
      <c r="AD416" s="102"/>
      <c r="AE416" s="104"/>
    </row>
    <row r="417" spans="1:31" ht="12.75">
      <c r="A417" s="99"/>
      <c r="B417" s="75"/>
      <c r="C417" s="100"/>
      <c r="D417" s="73"/>
      <c r="E417" s="99"/>
      <c r="F417" s="73"/>
      <c r="G417" s="101"/>
      <c r="H417" s="102"/>
      <c r="I417" s="102"/>
      <c r="J417" s="102"/>
      <c r="K417" s="102"/>
      <c r="L417" s="102"/>
      <c r="M417" s="102"/>
      <c r="N417" s="101"/>
      <c r="O417" s="102"/>
      <c r="P417" s="102"/>
      <c r="Q417" s="102"/>
      <c r="R417" s="102"/>
      <c r="S417" s="102"/>
      <c r="T417" s="102"/>
      <c r="U417" s="103"/>
      <c r="V417" s="102"/>
      <c r="W417" s="102"/>
      <c r="X417" s="102"/>
      <c r="Y417" s="102"/>
      <c r="Z417" s="103"/>
      <c r="AA417" s="102"/>
      <c r="AB417" s="102"/>
      <c r="AC417" s="102"/>
      <c r="AD417" s="102"/>
      <c r="AE417" s="104"/>
    </row>
    <row r="418" spans="1:31" ht="12.75">
      <c r="A418" s="99"/>
      <c r="B418" s="75"/>
      <c r="C418" s="100"/>
      <c r="D418" s="73"/>
      <c r="E418" s="99"/>
      <c r="F418" s="73"/>
      <c r="G418" s="101"/>
      <c r="H418" s="102"/>
      <c r="I418" s="102"/>
      <c r="J418" s="102"/>
      <c r="K418" s="102"/>
      <c r="L418" s="102"/>
      <c r="M418" s="102"/>
      <c r="N418" s="101"/>
      <c r="O418" s="102"/>
      <c r="P418" s="102"/>
      <c r="Q418" s="102"/>
      <c r="R418" s="102"/>
      <c r="S418" s="102"/>
      <c r="T418" s="102"/>
      <c r="U418" s="103"/>
      <c r="V418" s="102"/>
      <c r="W418" s="102"/>
      <c r="X418" s="102"/>
      <c r="Y418" s="102"/>
      <c r="Z418" s="103"/>
      <c r="AA418" s="102"/>
      <c r="AB418" s="102"/>
      <c r="AC418" s="102"/>
      <c r="AD418" s="102"/>
      <c r="AE418" s="104"/>
    </row>
    <row r="419" spans="1:31" ht="12.75">
      <c r="A419" s="99"/>
      <c r="B419" s="75"/>
      <c r="C419" s="100"/>
      <c r="D419" s="73"/>
      <c r="E419" s="99"/>
      <c r="F419" s="73"/>
      <c r="G419" s="101"/>
      <c r="H419" s="102"/>
      <c r="I419" s="102"/>
      <c r="J419" s="102"/>
      <c r="K419" s="102"/>
      <c r="L419" s="102"/>
      <c r="M419" s="102"/>
      <c r="N419" s="101"/>
      <c r="O419" s="102"/>
      <c r="P419" s="102"/>
      <c r="Q419" s="102"/>
      <c r="R419" s="102"/>
      <c r="S419" s="102"/>
      <c r="T419" s="102"/>
      <c r="U419" s="103"/>
      <c r="V419" s="102"/>
      <c r="W419" s="102"/>
      <c r="X419" s="102"/>
      <c r="Y419" s="102"/>
      <c r="Z419" s="103"/>
      <c r="AA419" s="102"/>
      <c r="AB419" s="102"/>
      <c r="AC419" s="102"/>
      <c r="AD419" s="102"/>
      <c r="AE419" s="104"/>
    </row>
    <row r="420" spans="1:31" ht="12.75">
      <c r="A420" s="99"/>
      <c r="B420" s="75"/>
      <c r="C420" s="100"/>
      <c r="D420" s="73"/>
      <c r="E420" s="99"/>
      <c r="F420" s="73"/>
      <c r="G420" s="101"/>
      <c r="H420" s="102"/>
      <c r="I420" s="102"/>
      <c r="J420" s="102"/>
      <c r="K420" s="102"/>
      <c r="L420" s="102"/>
      <c r="M420" s="102"/>
      <c r="N420" s="101"/>
      <c r="O420" s="102"/>
      <c r="P420" s="102"/>
      <c r="Q420" s="102"/>
      <c r="R420" s="102"/>
      <c r="S420" s="102"/>
      <c r="T420" s="102"/>
      <c r="U420" s="103"/>
      <c r="V420" s="102"/>
      <c r="W420" s="102"/>
      <c r="X420" s="102"/>
      <c r="Y420" s="102"/>
      <c r="Z420" s="103"/>
      <c r="AA420" s="102"/>
      <c r="AB420" s="102"/>
      <c r="AC420" s="102"/>
      <c r="AD420" s="102"/>
      <c r="AE420" s="104"/>
    </row>
    <row r="421" spans="1:31" ht="12.75">
      <c r="A421" s="99"/>
      <c r="B421" s="75"/>
      <c r="C421" s="100"/>
      <c r="D421" s="73"/>
      <c r="E421" s="99"/>
      <c r="F421" s="73"/>
      <c r="G421" s="101"/>
      <c r="H421" s="102"/>
      <c r="I421" s="102"/>
      <c r="J421" s="102"/>
      <c r="K421" s="102"/>
      <c r="L421" s="102"/>
      <c r="M421" s="102"/>
      <c r="N421" s="101"/>
      <c r="O421" s="102"/>
      <c r="P421" s="102"/>
      <c r="Q421" s="102"/>
      <c r="R421" s="102"/>
      <c r="S421" s="102"/>
      <c r="T421" s="102"/>
      <c r="U421" s="103"/>
      <c r="V421" s="102"/>
      <c r="W421" s="102"/>
      <c r="X421" s="102"/>
      <c r="Y421" s="102"/>
      <c r="Z421" s="103"/>
      <c r="AA421" s="102"/>
      <c r="AB421" s="102"/>
      <c r="AC421" s="102"/>
      <c r="AD421" s="102"/>
      <c r="AE421" s="104"/>
    </row>
    <row r="422" spans="7:31" ht="12.75">
      <c r="G422" s="72"/>
      <c r="O422"/>
      <c r="AE422" s="81"/>
    </row>
    <row r="423" spans="7:15" ht="12.75">
      <c r="G423" s="72"/>
      <c r="O423"/>
    </row>
    <row r="424" spans="7:31" ht="12.75">
      <c r="G424" s="72"/>
      <c r="O424"/>
      <c r="AE424" s="106"/>
    </row>
    <row r="425" spans="7:31" ht="12.75">
      <c r="G425" s="72"/>
      <c r="O425"/>
      <c r="AE425" s="107"/>
    </row>
    <row r="426" spans="7:31" ht="12.75">
      <c r="G426" s="72"/>
      <c r="O426"/>
      <c r="AE426" s="83"/>
    </row>
    <row r="427" spans="7:15" ht="12.75">
      <c r="G427" s="72"/>
      <c r="O427"/>
    </row>
    <row r="428" spans="7:15" ht="12.75">
      <c r="G428" s="72"/>
      <c r="O428"/>
    </row>
    <row r="429" spans="7:15" ht="12.75">
      <c r="G429" s="72"/>
      <c r="O429"/>
    </row>
    <row r="430" spans="7:15" ht="12.75">
      <c r="G430" s="72"/>
      <c r="O430"/>
    </row>
    <row r="431" spans="7:15" ht="12.75">
      <c r="G431" s="72"/>
      <c r="O431"/>
    </row>
    <row r="432" spans="7:15" ht="12.75">
      <c r="G432" s="72"/>
      <c r="O432"/>
    </row>
    <row r="433" spans="7:15" ht="12.75">
      <c r="G433" s="72"/>
      <c r="O433"/>
    </row>
    <row r="434" spans="7:15" ht="12.75">
      <c r="G434" s="72"/>
      <c r="O434"/>
    </row>
    <row r="435" spans="7:15" ht="12.75">
      <c r="G435" s="72"/>
      <c r="O435"/>
    </row>
    <row r="436" spans="7:15" ht="12.75">
      <c r="G436" s="72"/>
      <c r="O436"/>
    </row>
    <row r="437" spans="7:15" ht="12.75">
      <c r="G437" s="72"/>
      <c r="O437"/>
    </row>
    <row r="438" spans="7:15" ht="12.75">
      <c r="G438" s="72"/>
      <c r="O438"/>
    </row>
    <row r="439" spans="7:15" ht="12.75">
      <c r="G439" s="72"/>
      <c r="O439"/>
    </row>
    <row r="440" spans="7:15" ht="12.75">
      <c r="G440" s="72"/>
      <c r="O440"/>
    </row>
    <row r="441" spans="7:15" ht="12.75">
      <c r="G441" s="72"/>
      <c r="O441"/>
    </row>
    <row r="442" spans="7:15" ht="12.75">
      <c r="G442" s="72"/>
      <c r="O442"/>
    </row>
    <row r="443" spans="7:15" ht="12.75">
      <c r="G443" s="72"/>
      <c r="O443"/>
    </row>
    <row r="444" spans="7:15" ht="12.75">
      <c r="G444" s="72"/>
      <c r="O444"/>
    </row>
    <row r="445" spans="7:15" ht="12.75">
      <c r="G445" s="72"/>
      <c r="O445"/>
    </row>
    <row r="446" spans="7:15" ht="12.75">
      <c r="G446" s="72"/>
      <c r="O446"/>
    </row>
    <row r="447" spans="7:15" ht="12.75">
      <c r="G447" s="72"/>
      <c r="O447"/>
    </row>
    <row r="448" spans="7:15" ht="12.75">
      <c r="G448" s="72"/>
      <c r="O448"/>
    </row>
    <row r="449" spans="7:15" ht="12.75">
      <c r="G449" s="72"/>
      <c r="O449"/>
    </row>
    <row r="450" spans="7:15" ht="12.75">
      <c r="G450" s="72"/>
      <c r="O450"/>
    </row>
    <row r="451" spans="7:15" ht="12.75">
      <c r="G451" s="72"/>
      <c r="O451"/>
    </row>
    <row r="452" spans="7:15" ht="12.75">
      <c r="G452" s="72"/>
      <c r="O452"/>
    </row>
    <row r="453" spans="7:15" ht="12.75">
      <c r="G453" s="72"/>
      <c r="O453"/>
    </row>
    <row r="454" spans="7:15" ht="12.75">
      <c r="G454" s="72"/>
      <c r="O454"/>
    </row>
    <row r="455" spans="7:15" ht="12.75">
      <c r="G455" s="72"/>
      <c r="O455"/>
    </row>
    <row r="456" spans="7:15" ht="12.75">
      <c r="G456" s="72"/>
      <c r="O456"/>
    </row>
    <row r="457" spans="7:15" ht="12.75">
      <c r="G457" s="72"/>
      <c r="O457"/>
    </row>
    <row r="458" spans="7:15" ht="12.75">
      <c r="G458" s="72"/>
      <c r="O458"/>
    </row>
    <row r="459" spans="7:15" ht="12.75">
      <c r="G459" s="72"/>
      <c r="O459"/>
    </row>
    <row r="460" spans="7:15" ht="12.75">
      <c r="G460" s="72"/>
      <c r="O460"/>
    </row>
    <row r="461" spans="7:15" ht="12.75">
      <c r="G461" s="72"/>
      <c r="O461"/>
    </row>
    <row r="462" spans="7:15" ht="12.75">
      <c r="G462" s="72"/>
      <c r="O462"/>
    </row>
    <row r="463" spans="7:15" ht="12.75">
      <c r="G463" s="72"/>
      <c r="O463"/>
    </row>
    <row r="464" spans="7:15" ht="12.75">
      <c r="G464" s="72"/>
      <c r="O464"/>
    </row>
    <row r="465" spans="7:15" ht="12.75">
      <c r="G465" s="72"/>
      <c r="O465"/>
    </row>
    <row r="466" spans="7:15" ht="12.75">
      <c r="G466" s="72"/>
      <c r="O466"/>
    </row>
    <row r="467" spans="7:15" ht="12.75">
      <c r="G467" s="72"/>
      <c r="O467"/>
    </row>
    <row r="468" spans="7:15" ht="12.75">
      <c r="G468" s="72"/>
      <c r="O468"/>
    </row>
    <row r="469" spans="7:15" ht="12.75">
      <c r="G469" s="72"/>
      <c r="O469"/>
    </row>
    <row r="470" spans="7:15" ht="12.75">
      <c r="G470" s="72"/>
      <c r="O470"/>
    </row>
    <row r="471" spans="7:15" ht="12.75">
      <c r="G471" s="72"/>
      <c r="O471"/>
    </row>
    <row r="472" spans="7:15" ht="12.75">
      <c r="G472" s="72"/>
      <c r="O472"/>
    </row>
    <row r="473" spans="7:15" ht="12.75">
      <c r="G473" s="72"/>
      <c r="O473"/>
    </row>
    <row r="474" spans="7:15" ht="12.75">
      <c r="G474" s="72"/>
      <c r="O474"/>
    </row>
    <row r="475" spans="7:15" ht="12.75">
      <c r="G475" s="72"/>
      <c r="O475"/>
    </row>
    <row r="476" spans="7:15" ht="12.75">
      <c r="G476" s="72"/>
      <c r="O476"/>
    </row>
    <row r="477" spans="7:15" ht="12.75">
      <c r="G477" s="72"/>
      <c r="O477"/>
    </row>
    <row r="478" spans="7:15" ht="12.75">
      <c r="G478" s="72"/>
      <c r="O478"/>
    </row>
    <row r="479" spans="7:15" ht="12.75">
      <c r="G479" s="72"/>
      <c r="O479"/>
    </row>
    <row r="480" spans="7:15" ht="12.75">
      <c r="G480" s="72"/>
      <c r="O480"/>
    </row>
    <row r="481" spans="7:15" ht="12.75">
      <c r="G481" s="72"/>
      <c r="O481"/>
    </row>
    <row r="482" spans="7:15" ht="12.75">
      <c r="G482" s="72"/>
      <c r="O482"/>
    </row>
    <row r="483" spans="7:15" ht="12.75">
      <c r="G483" s="72"/>
      <c r="O483"/>
    </row>
    <row r="484" spans="7:15" ht="12.75">
      <c r="G484" s="72"/>
      <c r="O484"/>
    </row>
    <row r="485" spans="7:15" ht="12.75">
      <c r="G485" s="72"/>
      <c r="O485"/>
    </row>
    <row r="486" spans="7:15" ht="12.75">
      <c r="G486" s="72"/>
      <c r="O486"/>
    </row>
    <row r="487" spans="7:15" ht="12.75">
      <c r="G487" s="72"/>
      <c r="O487"/>
    </row>
    <row r="488" spans="7:15" ht="12.75">
      <c r="G488" s="72"/>
      <c r="O488"/>
    </row>
    <row r="489" spans="7:15" ht="12.75">
      <c r="G489" s="72"/>
      <c r="O489"/>
    </row>
    <row r="490" spans="7:15" ht="12.75">
      <c r="G490" s="72"/>
      <c r="O490"/>
    </row>
    <row r="491" spans="7:15" ht="12.75">
      <c r="G491" s="72"/>
      <c r="O491"/>
    </row>
    <row r="492" spans="7:15" ht="12.75">
      <c r="G492" s="72"/>
      <c r="O492"/>
    </row>
    <row r="493" spans="7:15" ht="12.75">
      <c r="G493" s="72"/>
      <c r="O493"/>
    </row>
    <row r="494" spans="7:15" ht="12.75">
      <c r="G494" s="72"/>
      <c r="O494"/>
    </row>
    <row r="495" spans="7:15" ht="12.75">
      <c r="G495" s="72"/>
      <c r="O495"/>
    </row>
    <row r="496" spans="7:15" ht="12.75">
      <c r="G496" s="72"/>
      <c r="O496"/>
    </row>
    <row r="497" spans="7:15" ht="12.75">
      <c r="G497" s="72"/>
      <c r="O497"/>
    </row>
    <row r="498" spans="7:15" ht="12.75">
      <c r="G498" s="72"/>
      <c r="O498"/>
    </row>
    <row r="499" spans="7:15" ht="12.75">
      <c r="G499" s="72"/>
      <c r="O499"/>
    </row>
    <row r="500" spans="7:15" ht="12.75">
      <c r="G500" s="72"/>
      <c r="O500"/>
    </row>
    <row r="501" spans="7:15" ht="12.75">
      <c r="G501" s="72"/>
      <c r="O501"/>
    </row>
    <row r="502" spans="7:15" ht="12.75">
      <c r="G502" s="72"/>
      <c r="O502"/>
    </row>
    <row r="503" spans="7:15" ht="12.75">
      <c r="G503" s="72"/>
      <c r="O503"/>
    </row>
    <row r="504" spans="7:15" ht="12.75">
      <c r="G504" s="72"/>
      <c r="O504"/>
    </row>
    <row r="505" spans="7:15" ht="12.75">
      <c r="G505" s="72"/>
      <c r="O505"/>
    </row>
    <row r="506" spans="7:15" ht="12.75">
      <c r="G506" s="72"/>
      <c r="O506"/>
    </row>
    <row r="507" spans="7:15" ht="12.75">
      <c r="G507" s="72"/>
      <c r="O507"/>
    </row>
    <row r="508" spans="7:15" ht="12.75">
      <c r="G508" s="72"/>
      <c r="O508"/>
    </row>
    <row r="509" spans="7:15" ht="12.75">
      <c r="G509" s="72"/>
      <c r="O509"/>
    </row>
    <row r="510" spans="7:15" ht="12.75">
      <c r="G510" s="72"/>
      <c r="O510"/>
    </row>
    <row r="511" spans="7:15" ht="12.75">
      <c r="G511" s="72"/>
      <c r="O511"/>
    </row>
    <row r="512" spans="7:15" ht="12.75">
      <c r="G512" s="72"/>
      <c r="O512"/>
    </row>
    <row r="513" spans="7:15" ht="12.75">
      <c r="G513" s="72"/>
      <c r="O513"/>
    </row>
    <row r="514" spans="7:15" ht="12.75">
      <c r="G514" s="72"/>
      <c r="O514"/>
    </row>
    <row r="515" spans="7:15" ht="12.75">
      <c r="G515" s="72"/>
      <c r="O515"/>
    </row>
    <row r="516" spans="7:15" ht="12.75">
      <c r="G516" s="72"/>
      <c r="O516"/>
    </row>
    <row r="517" spans="7:15" ht="12.75">
      <c r="G517" s="72"/>
      <c r="O517"/>
    </row>
    <row r="518" spans="7:15" ht="12.75">
      <c r="G518" s="72"/>
      <c r="O518"/>
    </row>
    <row r="519" spans="7:15" ht="12.75">
      <c r="G519" s="72"/>
      <c r="O519"/>
    </row>
    <row r="520" spans="7:15" ht="12.75">
      <c r="G520" s="72"/>
      <c r="O520"/>
    </row>
    <row r="521" spans="7:15" ht="12.75">
      <c r="G521" s="72"/>
      <c r="O521"/>
    </row>
    <row r="522" spans="7:15" ht="12.75">
      <c r="G522" s="72"/>
      <c r="O522"/>
    </row>
    <row r="523" spans="7:15" ht="12.75">
      <c r="G523" s="72"/>
      <c r="O523"/>
    </row>
    <row r="524" spans="7:15" ht="12.75">
      <c r="G524" s="72"/>
      <c r="O524"/>
    </row>
    <row r="525" spans="7:15" ht="12.75">
      <c r="G525" s="72"/>
      <c r="O525"/>
    </row>
    <row r="526" spans="7:15" ht="12.75">
      <c r="G526" s="72"/>
      <c r="O526"/>
    </row>
    <row r="527" spans="7:15" ht="12.75">
      <c r="G527" s="72"/>
      <c r="O527"/>
    </row>
    <row r="528" spans="7:15" ht="12.75">
      <c r="G528" s="72"/>
      <c r="O528"/>
    </row>
    <row r="529" spans="7:15" ht="12.75">
      <c r="G529" s="72"/>
      <c r="O529"/>
    </row>
    <row r="530" spans="7:15" ht="12.75">
      <c r="G530" s="72"/>
      <c r="O530"/>
    </row>
    <row r="531" spans="7:15" ht="12.75">
      <c r="G531" s="72"/>
      <c r="O531"/>
    </row>
    <row r="532" spans="7:15" ht="12.75">
      <c r="G532" s="72"/>
      <c r="O532"/>
    </row>
    <row r="533" spans="7:15" ht="12.75">
      <c r="G533" s="72"/>
      <c r="O533"/>
    </row>
    <row r="534" spans="7:15" ht="12.75">
      <c r="G534" s="72"/>
      <c r="O534"/>
    </row>
    <row r="535" spans="7:15" ht="12.75">
      <c r="G535" s="72"/>
      <c r="O535"/>
    </row>
    <row r="536" spans="7:15" ht="12.75">
      <c r="G536" s="72"/>
      <c r="O536"/>
    </row>
    <row r="537" spans="7:15" ht="12.75">
      <c r="G537" s="72"/>
      <c r="O537"/>
    </row>
    <row r="538" spans="7:15" ht="12.75">
      <c r="G538" s="72"/>
      <c r="O538"/>
    </row>
    <row r="539" spans="7:15" ht="12.75">
      <c r="G539" s="72"/>
      <c r="O539"/>
    </row>
    <row r="540" spans="7:15" ht="12.75">
      <c r="G540" s="72"/>
      <c r="O540"/>
    </row>
    <row r="541" spans="7:15" ht="12.75">
      <c r="G541" s="72"/>
      <c r="O541"/>
    </row>
    <row r="542" spans="7:15" ht="12.75">
      <c r="G542" s="72"/>
      <c r="O542"/>
    </row>
    <row r="543" spans="7:15" ht="12.75">
      <c r="G543" s="72"/>
      <c r="O543"/>
    </row>
    <row r="544" spans="7:15" ht="12.75">
      <c r="G544" s="72"/>
      <c r="O544"/>
    </row>
    <row r="545" spans="7:15" ht="12.75">
      <c r="G545" s="72"/>
      <c r="O545"/>
    </row>
    <row r="546" spans="7:15" ht="12.75">
      <c r="G546" s="72"/>
      <c r="O546"/>
    </row>
    <row r="547" spans="7:15" ht="12.75">
      <c r="G547" s="72"/>
      <c r="O547"/>
    </row>
    <row r="548" spans="7:15" ht="12.75">
      <c r="G548" s="72"/>
      <c r="O548"/>
    </row>
    <row r="549" spans="7:15" ht="12.75">
      <c r="G549" s="72"/>
      <c r="O549"/>
    </row>
  </sheetData>
  <sheetProtection sheet="1" objects="1" scenario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553"/>
  <sheetViews>
    <sheetView workbookViewId="0" topLeftCell="A1">
      <selection activeCell="D1" sqref="D1"/>
    </sheetView>
  </sheetViews>
  <sheetFormatPr defaultColWidth="9.140625" defaultRowHeight="12.75"/>
  <cols>
    <col min="1" max="1" width="9.8515625" style="44" customWidth="1"/>
    <col min="2" max="2" width="14.8515625" style="5" customWidth="1"/>
    <col min="3" max="3" width="25.7109375" style="5" customWidth="1"/>
    <col min="4" max="4" width="16.00390625" style="5" customWidth="1"/>
    <col min="5" max="8" width="9.8515625" style="5" customWidth="1"/>
    <col min="9" max="9" width="8.57421875" style="5" customWidth="1"/>
    <col min="10" max="10" width="7.57421875" style="5" customWidth="1"/>
    <col min="11" max="11" width="9.7109375" style="5" customWidth="1"/>
    <col min="12" max="12" width="7.57421875" style="5" customWidth="1"/>
    <col min="13" max="13" width="8.8515625" style="5" customWidth="1"/>
    <col min="14" max="14" width="7.57421875" style="5" customWidth="1"/>
    <col min="15" max="15" width="9.8515625" style="56" customWidth="1"/>
    <col min="16" max="16" width="12.57421875" style="5" customWidth="1"/>
    <col min="17" max="18" width="5.00390625" style="5" customWidth="1"/>
    <col min="19" max="19" width="10.140625" style="5" customWidth="1"/>
    <col min="20" max="21" width="5.00390625" style="5" customWidth="1"/>
    <col min="22" max="22" width="8.57421875" style="5" customWidth="1"/>
    <col min="23" max="30" width="5.00390625" style="5" customWidth="1"/>
    <col min="31" max="16384" width="9.8515625" style="5" customWidth="1"/>
  </cols>
  <sheetData>
    <row r="1" spans="1:16" s="112" customFormat="1" ht="24" customHeight="1">
      <c r="A1" s="110"/>
      <c r="B1" s="111" t="s">
        <v>115</v>
      </c>
      <c r="D1" s="113">
        <f>SUM(D3:D10)+SUM(G50:AD421)</f>
        <v>0</v>
      </c>
      <c r="E1" s="114" t="s">
        <v>42</v>
      </c>
      <c r="P1" s="115"/>
    </row>
    <row r="2" spans="15:16" ht="12.75">
      <c r="O2" s="5"/>
      <c r="P2" s="56"/>
    </row>
    <row r="3" spans="1:15" ht="12.75">
      <c r="A3" s="44">
        <f>IF(D3=0,"","error")</f>
      </c>
      <c r="B3" s="12" t="s">
        <v>47</v>
      </c>
      <c r="D3" s="56">
        <f>IF('Data Analysis'!D3='Double Entry'!D3,0,1)</f>
        <v>0</v>
      </c>
      <c r="E3" s="6"/>
      <c r="O3" s="5"/>
    </row>
    <row r="4" spans="6:15" ht="12.75">
      <c r="F4" s="12"/>
      <c r="O4" s="5"/>
    </row>
    <row r="5" spans="1:15" ht="12.75">
      <c r="A5" s="44">
        <f>IF(D5=0,"","error")</f>
      </c>
      <c r="B5" s="12" t="s">
        <v>48</v>
      </c>
      <c r="D5" s="56">
        <f>IF('Data Analysis'!D5='Double Entry'!D5,0,1)</f>
        <v>0</v>
      </c>
      <c r="O5" s="5"/>
    </row>
    <row r="6" spans="2:15" ht="12.75">
      <c r="B6" s="12"/>
      <c r="O6" s="5"/>
    </row>
    <row r="7" spans="1:15" ht="12.75">
      <c r="A7" s="44">
        <f>IF(D7=0,"","error")</f>
      </c>
      <c r="B7" s="12" t="s">
        <v>49</v>
      </c>
      <c r="D7" s="116">
        <f>IF('Data Analysis'!D7='Double Entry'!D7,0,1)</f>
        <v>0</v>
      </c>
      <c r="O7" s="5"/>
    </row>
    <row r="8" spans="2:15" ht="12.75">
      <c r="B8" s="12"/>
      <c r="O8" s="5"/>
    </row>
    <row r="9" spans="1:15" ht="12.75">
      <c r="A9" s="44">
        <f>IF(D9=0,"","error")</f>
      </c>
      <c r="B9" s="12" t="s">
        <v>114</v>
      </c>
      <c r="D9" s="56">
        <f>IF('Data Analysis'!D9='Double Entry'!D9,0,1)</f>
        <v>0</v>
      </c>
      <c r="O9" s="5"/>
    </row>
    <row r="10" spans="1:15" ht="12.75">
      <c r="A10" s="117"/>
      <c r="O10" s="5"/>
    </row>
    <row r="11" spans="1:15" ht="12.75">
      <c r="A11" s="117"/>
      <c r="O11" s="5"/>
    </row>
    <row r="12" spans="1:15" ht="30">
      <c r="A12" s="118"/>
      <c r="O12" s="5"/>
    </row>
    <row r="13" spans="1:15" ht="15.75">
      <c r="A13" s="25"/>
      <c r="O13" s="5"/>
    </row>
    <row r="14" ht="12.75">
      <c r="O14" s="5"/>
    </row>
    <row r="15" spans="1:15" ht="12.75">
      <c r="A15" s="24"/>
      <c r="B15" s="6"/>
      <c r="C15" s="6"/>
      <c r="D15" s="6"/>
      <c r="E15" s="6"/>
      <c r="F15" s="6"/>
      <c r="O15" s="5"/>
    </row>
    <row r="16" spans="1:15" ht="12.75">
      <c r="A16" s="24"/>
      <c r="B16" s="56"/>
      <c r="C16" s="41"/>
      <c r="D16" s="65"/>
      <c r="O16" s="5"/>
    </row>
    <row r="17" spans="1:15" ht="12.75">
      <c r="A17" s="24"/>
      <c r="B17" s="56"/>
      <c r="C17" s="41"/>
      <c r="D17" s="65"/>
      <c r="O17" s="5"/>
    </row>
    <row r="18" spans="1:15" ht="12.75">
      <c r="A18" s="24"/>
      <c r="B18" s="56"/>
      <c r="C18" s="41"/>
      <c r="D18" s="65"/>
      <c r="O18" s="5"/>
    </row>
    <row r="19" spans="1:15" ht="12.75">
      <c r="A19" s="24"/>
      <c r="B19" s="56"/>
      <c r="C19" s="41"/>
      <c r="D19" s="65"/>
      <c r="O19" s="5"/>
    </row>
    <row r="20" spans="1:15" ht="12.75">
      <c r="A20" s="24"/>
      <c r="B20" s="56"/>
      <c r="C20" s="41"/>
      <c r="D20" s="65"/>
      <c r="O20" s="5"/>
    </row>
    <row r="21" spans="1:15" ht="12.75">
      <c r="A21" s="24"/>
      <c r="B21" s="56"/>
      <c r="C21" s="41"/>
      <c r="D21" s="65"/>
      <c r="O21" s="5"/>
    </row>
    <row r="22" spans="1:15" ht="12.75">
      <c r="A22" s="24"/>
      <c r="B22" s="56"/>
      <c r="C22" s="41"/>
      <c r="D22" s="65"/>
      <c r="O22" s="5"/>
    </row>
    <row r="23" spans="1:15" ht="12.75">
      <c r="A23" s="24"/>
      <c r="B23" s="56"/>
      <c r="C23" s="41"/>
      <c r="D23" s="65"/>
      <c r="O23" s="5"/>
    </row>
    <row r="24" spans="1:15" ht="12.75">
      <c r="A24" s="24"/>
      <c r="B24" s="56"/>
      <c r="C24" s="41"/>
      <c r="D24" s="65"/>
      <c r="O24" s="5"/>
    </row>
    <row r="25" spans="1:15" ht="12.75">
      <c r="A25" s="24"/>
      <c r="B25" s="56"/>
      <c r="C25" s="41"/>
      <c r="D25" s="65"/>
      <c r="O25" s="5"/>
    </row>
    <row r="26" spans="1:15" ht="12.75">
      <c r="A26" s="24"/>
      <c r="B26" s="56"/>
      <c r="C26" s="41"/>
      <c r="D26" s="65"/>
      <c r="O26" s="5"/>
    </row>
    <row r="27" spans="1:15" ht="12.75">
      <c r="A27" s="24"/>
      <c r="B27" s="56"/>
      <c r="C27" s="41"/>
      <c r="D27" s="65"/>
      <c r="O27" s="5"/>
    </row>
    <row r="28" ht="12.75">
      <c r="O28" s="5"/>
    </row>
    <row r="29" spans="1:15" ht="12.75">
      <c r="A29" s="24"/>
      <c r="B29" s="46"/>
      <c r="C29" s="6"/>
      <c r="D29" s="47"/>
      <c r="O29" s="5"/>
    </row>
    <row r="30" spans="1:15" ht="12.75">
      <c r="A30" s="24"/>
      <c r="B30" s="47"/>
      <c r="C30" s="6"/>
      <c r="D30" s="6"/>
      <c r="O30" s="5"/>
    </row>
    <row r="31" spans="1:15" ht="12.75">
      <c r="A31" s="24"/>
      <c r="B31" s="47"/>
      <c r="C31" s="6"/>
      <c r="D31" s="6"/>
      <c r="O31" s="5"/>
    </row>
    <row r="32" spans="1:15" ht="18">
      <c r="A32" s="119"/>
      <c r="B32" s="36"/>
      <c r="C32" s="36"/>
      <c r="D32" s="36"/>
      <c r="E32" s="36"/>
      <c r="O32" s="5"/>
    </row>
    <row r="33" spans="1:5" ht="12.75">
      <c r="A33" s="120"/>
      <c r="B33" s="36"/>
      <c r="C33" s="36"/>
      <c r="D33" s="36"/>
      <c r="E33" s="36"/>
    </row>
    <row r="34" spans="1:5" ht="15.75">
      <c r="A34" s="121"/>
      <c r="B34" s="36"/>
      <c r="C34" s="36"/>
      <c r="D34" s="36"/>
      <c r="E34" s="36"/>
    </row>
    <row r="35" spans="1:5" ht="12.75">
      <c r="A35" s="120"/>
      <c r="B35" s="36"/>
      <c r="C35" s="36"/>
      <c r="D35" s="36"/>
      <c r="E35" s="36"/>
    </row>
    <row r="36" spans="1:5" ht="12.75">
      <c r="A36" s="120"/>
      <c r="B36" s="54"/>
      <c r="C36" s="36"/>
      <c r="D36" s="36"/>
      <c r="E36" s="36"/>
    </row>
    <row r="37" spans="1:5" ht="12.75">
      <c r="A37" s="120"/>
      <c r="B37" s="36"/>
      <c r="C37" s="36"/>
      <c r="D37" s="36"/>
      <c r="E37" s="36"/>
    </row>
    <row r="38" spans="1:5" ht="12.75">
      <c r="A38" s="120"/>
      <c r="B38" s="54"/>
      <c r="C38" s="36"/>
      <c r="D38" s="36"/>
      <c r="E38" s="36"/>
    </row>
    <row r="39" spans="1:5" ht="12.75">
      <c r="A39" s="120"/>
      <c r="B39" s="36"/>
      <c r="C39" s="36"/>
      <c r="D39" s="36"/>
      <c r="E39" s="36"/>
    </row>
    <row r="40" spans="1:5" ht="12.75">
      <c r="A40" s="120"/>
      <c r="B40" s="36"/>
      <c r="C40" s="36"/>
      <c r="D40" s="36"/>
      <c r="E40" s="36"/>
    </row>
    <row r="41" spans="1:5" ht="12.75">
      <c r="A41" s="120"/>
      <c r="B41" s="36"/>
      <c r="C41" s="36"/>
      <c r="D41" s="36"/>
      <c r="E41" s="36"/>
    </row>
    <row r="42" spans="1:5" ht="12.75">
      <c r="A42" s="120"/>
      <c r="B42" s="36"/>
      <c r="C42" s="36"/>
      <c r="D42" s="36"/>
      <c r="E42" s="36"/>
    </row>
    <row r="43" spans="1:5" ht="12.75">
      <c r="A43" s="120"/>
      <c r="B43" s="36"/>
      <c r="C43" s="36"/>
      <c r="D43" s="36"/>
      <c r="E43" s="36"/>
    </row>
    <row r="44" spans="1:5" ht="12.75">
      <c r="A44" s="122"/>
      <c r="B44" s="36"/>
      <c r="C44" s="36"/>
      <c r="D44" s="36"/>
      <c r="E44" s="36"/>
    </row>
    <row r="45" spans="1:5" ht="12.75">
      <c r="A45" s="120"/>
      <c r="B45" s="36"/>
      <c r="C45" s="36"/>
      <c r="D45" s="36"/>
      <c r="E45" s="36"/>
    </row>
    <row r="46" spans="1:5" ht="12.75">
      <c r="A46" s="120"/>
      <c r="B46" s="36"/>
      <c r="C46" s="36"/>
      <c r="D46" s="36"/>
      <c r="E46" s="36"/>
    </row>
    <row r="47" spans="1:5" ht="12.75">
      <c r="A47" s="120"/>
      <c r="B47" s="36"/>
      <c r="C47" s="36"/>
      <c r="D47" s="36"/>
      <c r="E47" s="36"/>
    </row>
    <row r="48" spans="1:5" ht="12.75">
      <c r="A48" s="120"/>
      <c r="B48" s="36"/>
      <c r="C48" s="36"/>
      <c r="D48" s="36"/>
      <c r="E48" s="36"/>
    </row>
    <row r="49" spans="1:15" ht="12.75">
      <c r="A49" s="122"/>
      <c r="B49" s="39"/>
      <c r="C49" s="123"/>
      <c r="D49" s="39"/>
      <c r="E49" s="36"/>
      <c r="M49" s="36"/>
      <c r="O49" s="5"/>
    </row>
    <row r="50" spans="1:15" ht="12.75">
      <c r="A50" s="124">
        <f aca="true" t="shared" si="0" ref="A50:A113">IF(SUM(G50:AK50)=0,"","error in row")</f>
      </c>
      <c r="B50" s="36"/>
      <c r="C50" s="36"/>
      <c r="D50" s="36"/>
      <c r="E50" s="36"/>
      <c r="G50" s="39"/>
      <c r="H50" s="125">
        <f>IF('Data Analysis'!H50='Double Entry'!H50,0,1)</f>
        <v>0</v>
      </c>
      <c r="I50" s="126"/>
      <c r="L50" s="125">
        <f>IF('Data Analysis'!L50='Double Entry'!L50,0,1)</f>
        <v>0</v>
      </c>
      <c r="M50" s="126"/>
      <c r="O50" s="5"/>
    </row>
    <row r="51" spans="1:30" ht="105">
      <c r="A51" s="124">
        <f t="shared" si="0"/>
      </c>
      <c r="B51" s="6"/>
      <c r="C51" s="6"/>
      <c r="D51" s="6"/>
      <c r="E51" s="6"/>
      <c r="F51" s="6"/>
      <c r="G51" s="12" t="s">
        <v>11</v>
      </c>
      <c r="H51" s="13" t="s">
        <v>12</v>
      </c>
      <c r="I51" s="13" t="s">
        <v>13</v>
      </c>
      <c r="J51" s="13" t="s">
        <v>14</v>
      </c>
      <c r="K51" s="13" t="s">
        <v>15</v>
      </c>
      <c r="L51" s="13" t="s">
        <v>16</v>
      </c>
      <c r="M51" s="13" t="s">
        <v>17</v>
      </c>
      <c r="N51" s="6" t="s">
        <v>18</v>
      </c>
      <c r="O51" s="6" t="s">
        <v>19</v>
      </c>
      <c r="P51" s="15" t="s">
        <v>20</v>
      </c>
      <c r="Q51" s="15" t="s">
        <v>21</v>
      </c>
      <c r="R51" s="15" t="s">
        <v>22</v>
      </c>
      <c r="S51" s="15" t="s">
        <v>23</v>
      </c>
      <c r="T51" s="15" t="s">
        <v>24</v>
      </c>
      <c r="U51" s="15" t="s">
        <v>20</v>
      </c>
      <c r="V51" s="15" t="s">
        <v>21</v>
      </c>
      <c r="W51" s="15" t="s">
        <v>22</v>
      </c>
      <c r="X51" s="15" t="s">
        <v>23</v>
      </c>
      <c r="Y51" s="15" t="s">
        <v>24</v>
      </c>
      <c r="Z51" s="15" t="s">
        <v>20</v>
      </c>
      <c r="AA51" s="15" t="s">
        <v>21</v>
      </c>
      <c r="AB51" s="15" t="s">
        <v>22</v>
      </c>
      <c r="AC51" s="15" t="s">
        <v>23</v>
      </c>
      <c r="AD51" s="15" t="s">
        <v>24</v>
      </c>
    </row>
    <row r="52" spans="1:30" ht="12.75">
      <c r="A52" s="124">
        <f t="shared" si="0"/>
      </c>
      <c r="B52" s="56"/>
      <c r="C52" s="57"/>
      <c r="E52" s="27"/>
      <c r="G52" s="125">
        <f>IF('Data Analysis'!G52='Double Entry'!G52,0,1)</f>
        <v>0</v>
      </c>
      <c r="H52" s="125">
        <f>ABS('Data Analysis'!H52-'Double Entry'!H52)</f>
        <v>0</v>
      </c>
      <c r="I52" s="125">
        <f>ABS('Data Analysis'!I52-'Double Entry'!I52)</f>
        <v>0</v>
      </c>
      <c r="J52" s="125">
        <f>ABS('Data Analysis'!J52-'Double Entry'!J52)</f>
        <v>0</v>
      </c>
      <c r="K52" s="125">
        <f>ABS('Data Analysis'!K52-'Double Entry'!K52)</f>
        <v>0</v>
      </c>
      <c r="L52" s="125">
        <f>ABS('Data Analysis'!L52-'Double Entry'!L52)</f>
        <v>0</v>
      </c>
      <c r="M52" s="125">
        <f>ABS('Data Analysis'!M52-'Double Entry'!M52)</f>
        <v>0</v>
      </c>
      <c r="N52" s="125">
        <f>ABS('Data Analysis'!N52-'Double Entry'!N52)</f>
        <v>0</v>
      </c>
      <c r="O52" s="125">
        <f>ABS('Data Analysis'!O52-'Double Entry'!O52)</f>
        <v>0</v>
      </c>
      <c r="P52" s="125">
        <f>ABS('Data Analysis'!P52-'Double Entry'!P52)</f>
        <v>0</v>
      </c>
      <c r="Q52" s="125">
        <f>ABS('Data Analysis'!Q52-'Double Entry'!Q52)</f>
        <v>0</v>
      </c>
      <c r="R52" s="125">
        <f>ABS('Data Analysis'!R52-'Double Entry'!R52)</f>
        <v>0</v>
      </c>
      <c r="S52" s="125">
        <f>ABS('Data Analysis'!S52-'Double Entry'!S52)</f>
        <v>0</v>
      </c>
      <c r="T52" s="125">
        <f>ABS('Data Analysis'!T52-'Double Entry'!T52)</f>
        <v>0</v>
      </c>
      <c r="U52" s="125">
        <f>ABS('Data Analysis'!U52-'Double Entry'!U52)</f>
        <v>0</v>
      </c>
      <c r="V52" s="125">
        <f>ABS('Data Analysis'!V52-'Double Entry'!V52)</f>
        <v>0</v>
      </c>
      <c r="W52" s="125">
        <f>ABS('Data Analysis'!W52-'Double Entry'!W52)</f>
        <v>0</v>
      </c>
      <c r="X52" s="125">
        <f>ABS('Data Analysis'!X52-'Double Entry'!X52)</f>
        <v>0</v>
      </c>
      <c r="Y52" s="125">
        <f>ABS('Data Analysis'!Y52-'Double Entry'!Y52)</f>
        <v>0</v>
      </c>
      <c r="Z52" s="125">
        <f>ABS('Data Analysis'!Z52-'Double Entry'!Z52)</f>
        <v>0</v>
      </c>
      <c r="AA52" s="125">
        <f>ABS('Data Analysis'!AA52-'Double Entry'!AA52)</f>
        <v>0</v>
      </c>
      <c r="AB52" s="125">
        <f>ABS('Data Analysis'!AB52-'Double Entry'!AB52)</f>
        <v>0</v>
      </c>
      <c r="AC52" s="125">
        <f>ABS('Data Analysis'!AC52-'Double Entry'!AC52)</f>
        <v>0</v>
      </c>
      <c r="AD52" s="125">
        <f>ABS('Data Analysis'!AD52-'Double Entry'!AD52)</f>
        <v>0</v>
      </c>
    </row>
    <row r="53" spans="1:30" ht="12.75">
      <c r="A53" s="124">
        <f t="shared" si="0"/>
      </c>
      <c r="B53" s="56"/>
      <c r="C53" s="57"/>
      <c r="E53" s="27"/>
      <c r="G53" s="125">
        <f>IF('Data Analysis'!G53='Double Entry'!G53,0,1)</f>
        <v>0</v>
      </c>
      <c r="H53" s="125">
        <f>ABS('Data Analysis'!H53-'Double Entry'!H53)</f>
        <v>0</v>
      </c>
      <c r="I53" s="125">
        <f>ABS('Data Analysis'!I53-'Double Entry'!I53)</f>
        <v>0</v>
      </c>
      <c r="J53" s="125">
        <f>ABS('Data Analysis'!J53-'Double Entry'!J53)</f>
        <v>0</v>
      </c>
      <c r="K53" s="125">
        <f>ABS('Data Analysis'!K53-'Double Entry'!K53)</f>
        <v>0</v>
      </c>
      <c r="L53" s="125">
        <f>ABS('Data Analysis'!L53-'Double Entry'!L53)</f>
        <v>0</v>
      </c>
      <c r="M53" s="125">
        <f>ABS('Data Analysis'!M53-'Double Entry'!M53)</f>
        <v>0</v>
      </c>
      <c r="N53" s="125">
        <f>ABS('Data Analysis'!N53-'Double Entry'!N53)</f>
        <v>0</v>
      </c>
      <c r="O53" s="125">
        <f>ABS('Data Analysis'!O53-'Double Entry'!O53)</f>
        <v>0</v>
      </c>
      <c r="P53" s="125">
        <f>ABS('Data Analysis'!P53-'Double Entry'!P53)</f>
        <v>0</v>
      </c>
      <c r="Q53" s="125">
        <f>ABS('Data Analysis'!Q53-'Double Entry'!Q53)</f>
        <v>0</v>
      </c>
      <c r="R53" s="125">
        <f>ABS('Data Analysis'!R53-'Double Entry'!R53)</f>
        <v>0</v>
      </c>
      <c r="S53" s="125">
        <f>ABS('Data Analysis'!S53-'Double Entry'!S53)</f>
        <v>0</v>
      </c>
      <c r="T53" s="125">
        <f>ABS('Data Analysis'!T53-'Double Entry'!T53)</f>
        <v>0</v>
      </c>
      <c r="U53" s="125">
        <f>ABS('Data Analysis'!U53-'Double Entry'!U53)</f>
        <v>0</v>
      </c>
      <c r="V53" s="125">
        <f>ABS('Data Analysis'!V53-'Double Entry'!V53)</f>
        <v>0</v>
      </c>
      <c r="W53" s="125">
        <f>ABS('Data Analysis'!W53-'Double Entry'!W53)</f>
        <v>0</v>
      </c>
      <c r="X53" s="125">
        <f>ABS('Data Analysis'!X53-'Double Entry'!X53)</f>
        <v>0</v>
      </c>
      <c r="Y53" s="125">
        <f>ABS('Data Analysis'!Y53-'Double Entry'!Y53)</f>
        <v>0</v>
      </c>
      <c r="Z53" s="125">
        <f>ABS('Data Analysis'!Z53-'Double Entry'!Z53)</f>
        <v>0</v>
      </c>
      <c r="AA53" s="125">
        <f>ABS('Data Analysis'!AA53-'Double Entry'!AA53)</f>
        <v>0</v>
      </c>
      <c r="AB53" s="125">
        <f>ABS('Data Analysis'!AB53-'Double Entry'!AB53)</f>
        <v>0</v>
      </c>
      <c r="AC53" s="125">
        <f>ABS('Data Analysis'!AC53-'Double Entry'!AC53)</f>
        <v>0</v>
      </c>
      <c r="AD53" s="125">
        <f>ABS('Data Analysis'!AD53-'Double Entry'!AD53)</f>
        <v>0</v>
      </c>
    </row>
    <row r="54" spans="1:30" ht="12.75">
      <c r="A54" s="124">
        <f t="shared" si="0"/>
      </c>
      <c r="B54" s="56"/>
      <c r="C54" s="57"/>
      <c r="E54" s="27"/>
      <c r="G54" s="125">
        <f>IF('Data Analysis'!G54='Double Entry'!G54,0,1)</f>
        <v>0</v>
      </c>
      <c r="H54" s="125">
        <f>ABS('Data Analysis'!H54-'Double Entry'!H54)</f>
        <v>0</v>
      </c>
      <c r="I54" s="125">
        <f>ABS('Data Analysis'!I54-'Double Entry'!I54)</f>
        <v>0</v>
      </c>
      <c r="J54" s="125">
        <f>ABS('Data Analysis'!J54-'Double Entry'!J54)</f>
        <v>0</v>
      </c>
      <c r="K54" s="125">
        <f>ABS('Data Analysis'!K54-'Double Entry'!K54)</f>
        <v>0</v>
      </c>
      <c r="L54" s="125">
        <f>ABS('Data Analysis'!L54-'Double Entry'!L54)</f>
        <v>0</v>
      </c>
      <c r="M54" s="125">
        <f>ABS('Data Analysis'!M54-'Double Entry'!M54)</f>
        <v>0</v>
      </c>
      <c r="N54" s="125">
        <f>ABS('Data Analysis'!N54-'Double Entry'!N54)</f>
        <v>0</v>
      </c>
      <c r="O54" s="125">
        <f>ABS('Data Analysis'!O54-'Double Entry'!O54)</f>
        <v>0</v>
      </c>
      <c r="P54" s="125">
        <f>ABS('Data Analysis'!P54-'Double Entry'!P54)</f>
        <v>0</v>
      </c>
      <c r="Q54" s="125">
        <f>ABS('Data Analysis'!Q54-'Double Entry'!Q54)</f>
        <v>0</v>
      </c>
      <c r="R54" s="125">
        <f>ABS('Data Analysis'!R54-'Double Entry'!R54)</f>
        <v>0</v>
      </c>
      <c r="S54" s="125">
        <f>ABS('Data Analysis'!S54-'Double Entry'!S54)</f>
        <v>0</v>
      </c>
      <c r="T54" s="125">
        <f>ABS('Data Analysis'!T54-'Double Entry'!T54)</f>
        <v>0</v>
      </c>
      <c r="U54" s="125">
        <f>ABS('Data Analysis'!U54-'Double Entry'!U54)</f>
        <v>0</v>
      </c>
      <c r="V54" s="125">
        <f>ABS('Data Analysis'!V54-'Double Entry'!V54)</f>
        <v>0</v>
      </c>
      <c r="W54" s="125">
        <f>ABS('Data Analysis'!W54-'Double Entry'!W54)</f>
        <v>0</v>
      </c>
      <c r="X54" s="125">
        <f>ABS('Data Analysis'!X54-'Double Entry'!X54)</f>
        <v>0</v>
      </c>
      <c r="Y54" s="125">
        <f>ABS('Data Analysis'!Y54-'Double Entry'!Y54)</f>
        <v>0</v>
      </c>
      <c r="Z54" s="125">
        <f>ABS('Data Analysis'!Z54-'Double Entry'!Z54)</f>
        <v>0</v>
      </c>
      <c r="AA54" s="125">
        <f>ABS('Data Analysis'!AA54-'Double Entry'!AA54)</f>
        <v>0</v>
      </c>
      <c r="AB54" s="125">
        <f>ABS('Data Analysis'!AB54-'Double Entry'!AB54)</f>
        <v>0</v>
      </c>
      <c r="AC54" s="125">
        <f>ABS('Data Analysis'!AC54-'Double Entry'!AC54)</f>
        <v>0</v>
      </c>
      <c r="AD54" s="125">
        <f>ABS('Data Analysis'!AD54-'Double Entry'!AD54)</f>
        <v>0</v>
      </c>
    </row>
    <row r="55" spans="1:30" ht="12.75">
      <c r="A55" s="124">
        <f t="shared" si="0"/>
      </c>
      <c r="B55" s="56"/>
      <c r="C55" s="57"/>
      <c r="E55" s="27"/>
      <c r="G55" s="125">
        <f>IF('Data Analysis'!G55='Double Entry'!G55,0,1)</f>
        <v>0</v>
      </c>
      <c r="H55" s="125">
        <f>ABS('Data Analysis'!H55-'Double Entry'!H55)</f>
        <v>0</v>
      </c>
      <c r="I55" s="125">
        <f>ABS('Data Analysis'!I55-'Double Entry'!I55)</f>
        <v>0</v>
      </c>
      <c r="J55" s="125">
        <f>ABS('Data Analysis'!J55-'Double Entry'!J55)</f>
        <v>0</v>
      </c>
      <c r="K55" s="125">
        <f>ABS('Data Analysis'!K55-'Double Entry'!K55)</f>
        <v>0</v>
      </c>
      <c r="L55" s="125">
        <f>ABS('Data Analysis'!L55-'Double Entry'!L55)</f>
        <v>0</v>
      </c>
      <c r="M55" s="125">
        <f>ABS('Data Analysis'!M55-'Double Entry'!M55)</f>
        <v>0</v>
      </c>
      <c r="N55" s="125">
        <f>ABS('Data Analysis'!N55-'Double Entry'!N55)</f>
        <v>0</v>
      </c>
      <c r="O55" s="125">
        <f>ABS('Data Analysis'!O55-'Double Entry'!O55)</f>
        <v>0</v>
      </c>
      <c r="P55" s="125">
        <f>ABS('Data Analysis'!P55-'Double Entry'!P55)</f>
        <v>0</v>
      </c>
      <c r="Q55" s="125">
        <f>ABS('Data Analysis'!Q55-'Double Entry'!Q55)</f>
        <v>0</v>
      </c>
      <c r="R55" s="125">
        <f>ABS('Data Analysis'!R55-'Double Entry'!R55)</f>
        <v>0</v>
      </c>
      <c r="S55" s="125">
        <f>ABS('Data Analysis'!S55-'Double Entry'!S55)</f>
        <v>0</v>
      </c>
      <c r="T55" s="125">
        <f>ABS('Data Analysis'!T55-'Double Entry'!T55)</f>
        <v>0</v>
      </c>
      <c r="U55" s="125">
        <f>ABS('Data Analysis'!U55-'Double Entry'!U55)</f>
        <v>0</v>
      </c>
      <c r="V55" s="125">
        <f>ABS('Data Analysis'!V55-'Double Entry'!V55)</f>
        <v>0</v>
      </c>
      <c r="W55" s="125">
        <f>ABS('Data Analysis'!W55-'Double Entry'!W55)</f>
        <v>0</v>
      </c>
      <c r="X55" s="125">
        <f>ABS('Data Analysis'!X55-'Double Entry'!X55)</f>
        <v>0</v>
      </c>
      <c r="Y55" s="125">
        <f>ABS('Data Analysis'!Y55-'Double Entry'!Y55)</f>
        <v>0</v>
      </c>
      <c r="Z55" s="125">
        <f>ABS('Data Analysis'!Z55-'Double Entry'!Z55)</f>
        <v>0</v>
      </c>
      <c r="AA55" s="125">
        <f>ABS('Data Analysis'!AA55-'Double Entry'!AA55)</f>
        <v>0</v>
      </c>
      <c r="AB55" s="125">
        <f>ABS('Data Analysis'!AB55-'Double Entry'!AB55)</f>
        <v>0</v>
      </c>
      <c r="AC55" s="125">
        <f>ABS('Data Analysis'!AC55-'Double Entry'!AC55)</f>
        <v>0</v>
      </c>
      <c r="AD55" s="125">
        <f>ABS('Data Analysis'!AD55-'Double Entry'!AD55)</f>
        <v>0</v>
      </c>
    </row>
    <row r="56" spans="1:30" ht="12.75">
      <c r="A56" s="124">
        <f t="shared" si="0"/>
      </c>
      <c r="B56" s="56"/>
      <c r="C56" s="57"/>
      <c r="E56" s="27"/>
      <c r="G56" s="125">
        <f>IF('Data Analysis'!G56='Double Entry'!G56,0,1)</f>
        <v>0</v>
      </c>
      <c r="H56" s="125">
        <f>ABS('Data Analysis'!H56-'Double Entry'!H56)</f>
        <v>0</v>
      </c>
      <c r="I56" s="125">
        <f>ABS('Data Analysis'!I56-'Double Entry'!I56)</f>
        <v>0</v>
      </c>
      <c r="J56" s="125">
        <f>ABS('Data Analysis'!J56-'Double Entry'!J56)</f>
        <v>0</v>
      </c>
      <c r="K56" s="125">
        <f>ABS('Data Analysis'!K56-'Double Entry'!K56)</f>
        <v>0</v>
      </c>
      <c r="L56" s="125">
        <f>ABS('Data Analysis'!L56-'Double Entry'!L56)</f>
        <v>0</v>
      </c>
      <c r="M56" s="125">
        <f>ABS('Data Analysis'!M56-'Double Entry'!M56)</f>
        <v>0</v>
      </c>
      <c r="N56" s="125">
        <f>ABS('Data Analysis'!N56-'Double Entry'!N56)</f>
        <v>0</v>
      </c>
      <c r="O56" s="125">
        <f>ABS('Data Analysis'!O56-'Double Entry'!O56)</f>
        <v>0</v>
      </c>
      <c r="P56" s="125">
        <f>ABS('Data Analysis'!P56-'Double Entry'!P56)</f>
        <v>0</v>
      </c>
      <c r="Q56" s="125">
        <f>ABS('Data Analysis'!Q56-'Double Entry'!Q56)</f>
        <v>0</v>
      </c>
      <c r="R56" s="125">
        <f>ABS('Data Analysis'!R56-'Double Entry'!R56)</f>
        <v>0</v>
      </c>
      <c r="S56" s="125">
        <f>ABS('Data Analysis'!S56-'Double Entry'!S56)</f>
        <v>0</v>
      </c>
      <c r="T56" s="125">
        <f>ABS('Data Analysis'!T56-'Double Entry'!T56)</f>
        <v>0</v>
      </c>
      <c r="U56" s="125">
        <f>ABS('Data Analysis'!U56-'Double Entry'!U56)</f>
        <v>0</v>
      </c>
      <c r="V56" s="125">
        <f>ABS('Data Analysis'!V56-'Double Entry'!V56)</f>
        <v>0</v>
      </c>
      <c r="W56" s="125">
        <f>ABS('Data Analysis'!W56-'Double Entry'!W56)</f>
        <v>0</v>
      </c>
      <c r="X56" s="125">
        <f>ABS('Data Analysis'!X56-'Double Entry'!X56)</f>
        <v>0</v>
      </c>
      <c r="Y56" s="125">
        <f>ABS('Data Analysis'!Y56-'Double Entry'!Y56)</f>
        <v>0</v>
      </c>
      <c r="Z56" s="125">
        <f>ABS('Data Analysis'!Z56-'Double Entry'!Z56)</f>
        <v>0</v>
      </c>
      <c r="AA56" s="125">
        <f>ABS('Data Analysis'!AA56-'Double Entry'!AA56)</f>
        <v>0</v>
      </c>
      <c r="AB56" s="125">
        <f>ABS('Data Analysis'!AB56-'Double Entry'!AB56)</f>
        <v>0</v>
      </c>
      <c r="AC56" s="125">
        <f>ABS('Data Analysis'!AC56-'Double Entry'!AC56)</f>
        <v>0</v>
      </c>
      <c r="AD56" s="125">
        <f>ABS('Data Analysis'!AD56-'Double Entry'!AD56)</f>
        <v>0</v>
      </c>
    </row>
    <row r="57" spans="1:30" ht="12.75">
      <c r="A57" s="124">
        <f t="shared" si="0"/>
      </c>
      <c r="B57" s="56"/>
      <c r="C57" s="57"/>
      <c r="E57" s="27"/>
      <c r="G57" s="125">
        <f>IF('Data Analysis'!G57='Double Entry'!G57,0,1)</f>
        <v>0</v>
      </c>
      <c r="H57" s="125">
        <f>ABS('Data Analysis'!H57-'Double Entry'!H57)</f>
        <v>0</v>
      </c>
      <c r="I57" s="125">
        <f>ABS('Data Analysis'!I57-'Double Entry'!I57)</f>
        <v>0</v>
      </c>
      <c r="J57" s="125">
        <f>ABS('Data Analysis'!J57-'Double Entry'!J57)</f>
        <v>0</v>
      </c>
      <c r="K57" s="125">
        <f>ABS('Data Analysis'!K57-'Double Entry'!K57)</f>
        <v>0</v>
      </c>
      <c r="L57" s="125">
        <f>ABS('Data Analysis'!L57-'Double Entry'!L57)</f>
        <v>0</v>
      </c>
      <c r="M57" s="125">
        <f>ABS('Data Analysis'!M57-'Double Entry'!M57)</f>
        <v>0</v>
      </c>
      <c r="N57" s="125">
        <f>ABS('Data Analysis'!N57-'Double Entry'!N57)</f>
        <v>0</v>
      </c>
      <c r="O57" s="125">
        <f>ABS('Data Analysis'!O57-'Double Entry'!O57)</f>
        <v>0</v>
      </c>
      <c r="P57" s="125">
        <f>ABS('Data Analysis'!P57-'Double Entry'!P57)</f>
        <v>0</v>
      </c>
      <c r="Q57" s="125">
        <f>ABS('Data Analysis'!Q57-'Double Entry'!Q57)</f>
        <v>0</v>
      </c>
      <c r="R57" s="125">
        <f>ABS('Data Analysis'!R57-'Double Entry'!R57)</f>
        <v>0</v>
      </c>
      <c r="S57" s="125">
        <f>ABS('Data Analysis'!S57-'Double Entry'!S57)</f>
        <v>0</v>
      </c>
      <c r="T57" s="125">
        <f>ABS('Data Analysis'!T57-'Double Entry'!T57)</f>
        <v>0</v>
      </c>
      <c r="U57" s="125">
        <f>ABS('Data Analysis'!U57-'Double Entry'!U57)</f>
        <v>0</v>
      </c>
      <c r="V57" s="125">
        <f>ABS('Data Analysis'!V57-'Double Entry'!V57)</f>
        <v>0</v>
      </c>
      <c r="W57" s="125">
        <f>ABS('Data Analysis'!W57-'Double Entry'!W57)</f>
        <v>0</v>
      </c>
      <c r="X57" s="125">
        <f>ABS('Data Analysis'!X57-'Double Entry'!X57)</f>
        <v>0</v>
      </c>
      <c r="Y57" s="125">
        <f>ABS('Data Analysis'!Y57-'Double Entry'!Y57)</f>
        <v>0</v>
      </c>
      <c r="Z57" s="125">
        <f>ABS('Data Analysis'!Z57-'Double Entry'!Z57)</f>
        <v>0</v>
      </c>
      <c r="AA57" s="125">
        <f>ABS('Data Analysis'!AA57-'Double Entry'!AA57)</f>
        <v>0</v>
      </c>
      <c r="AB57" s="125">
        <f>ABS('Data Analysis'!AB57-'Double Entry'!AB57)</f>
        <v>0</v>
      </c>
      <c r="AC57" s="125">
        <f>ABS('Data Analysis'!AC57-'Double Entry'!AC57)</f>
        <v>0</v>
      </c>
      <c r="AD57" s="125">
        <f>ABS('Data Analysis'!AD57-'Double Entry'!AD57)</f>
        <v>0</v>
      </c>
    </row>
    <row r="58" spans="1:30" ht="12.75">
      <c r="A58" s="124">
        <f t="shared" si="0"/>
      </c>
      <c r="B58" s="56"/>
      <c r="C58" s="57"/>
      <c r="E58" s="27"/>
      <c r="G58" s="125">
        <f>IF('Data Analysis'!G58='Double Entry'!G58,0,1)</f>
        <v>0</v>
      </c>
      <c r="H58" s="125">
        <f>ABS('Data Analysis'!H58-'Double Entry'!H58)</f>
        <v>0</v>
      </c>
      <c r="I58" s="125">
        <f>ABS('Data Analysis'!I58-'Double Entry'!I58)</f>
        <v>0</v>
      </c>
      <c r="J58" s="125">
        <f>ABS('Data Analysis'!J58-'Double Entry'!J58)</f>
        <v>0</v>
      </c>
      <c r="K58" s="125">
        <f>ABS('Data Analysis'!K58-'Double Entry'!K58)</f>
        <v>0</v>
      </c>
      <c r="L58" s="125">
        <f>ABS('Data Analysis'!L58-'Double Entry'!L58)</f>
        <v>0</v>
      </c>
      <c r="M58" s="125">
        <f>ABS('Data Analysis'!M58-'Double Entry'!M58)</f>
        <v>0</v>
      </c>
      <c r="N58" s="125">
        <f>ABS('Data Analysis'!N58-'Double Entry'!N58)</f>
        <v>0</v>
      </c>
      <c r="O58" s="125">
        <f>ABS('Data Analysis'!O58-'Double Entry'!O58)</f>
        <v>0</v>
      </c>
      <c r="P58" s="125">
        <f>ABS('Data Analysis'!P58-'Double Entry'!P58)</f>
        <v>0</v>
      </c>
      <c r="Q58" s="125">
        <f>ABS('Data Analysis'!Q58-'Double Entry'!Q58)</f>
        <v>0</v>
      </c>
      <c r="R58" s="125">
        <f>ABS('Data Analysis'!R58-'Double Entry'!R58)</f>
        <v>0</v>
      </c>
      <c r="S58" s="125">
        <f>ABS('Data Analysis'!S58-'Double Entry'!S58)</f>
        <v>0</v>
      </c>
      <c r="T58" s="125">
        <f>ABS('Data Analysis'!T58-'Double Entry'!T58)</f>
        <v>0</v>
      </c>
      <c r="U58" s="125">
        <f>ABS('Data Analysis'!U58-'Double Entry'!U58)</f>
        <v>0</v>
      </c>
      <c r="V58" s="125">
        <f>ABS('Data Analysis'!V58-'Double Entry'!V58)</f>
        <v>0</v>
      </c>
      <c r="W58" s="125">
        <f>ABS('Data Analysis'!W58-'Double Entry'!W58)</f>
        <v>0</v>
      </c>
      <c r="X58" s="125">
        <f>ABS('Data Analysis'!X58-'Double Entry'!X58)</f>
        <v>0</v>
      </c>
      <c r="Y58" s="125">
        <f>ABS('Data Analysis'!Y58-'Double Entry'!Y58)</f>
        <v>0</v>
      </c>
      <c r="Z58" s="125">
        <f>ABS('Data Analysis'!Z58-'Double Entry'!Z58)</f>
        <v>0</v>
      </c>
      <c r="AA58" s="125">
        <f>ABS('Data Analysis'!AA58-'Double Entry'!AA58)</f>
        <v>0</v>
      </c>
      <c r="AB58" s="125">
        <f>ABS('Data Analysis'!AB58-'Double Entry'!AB58)</f>
        <v>0</v>
      </c>
      <c r="AC58" s="125">
        <f>ABS('Data Analysis'!AC58-'Double Entry'!AC58)</f>
        <v>0</v>
      </c>
      <c r="AD58" s="125">
        <f>ABS('Data Analysis'!AD58-'Double Entry'!AD58)</f>
        <v>0</v>
      </c>
    </row>
    <row r="59" spans="1:30" ht="12.75">
      <c r="A59" s="124">
        <f t="shared" si="0"/>
      </c>
      <c r="B59" s="56"/>
      <c r="C59" s="57"/>
      <c r="E59" s="27"/>
      <c r="G59" s="125">
        <f>IF('Data Analysis'!G59='Double Entry'!G59,0,1)</f>
        <v>0</v>
      </c>
      <c r="H59" s="125">
        <f>ABS('Data Analysis'!H59-'Double Entry'!H59)</f>
        <v>0</v>
      </c>
      <c r="I59" s="125">
        <f>ABS('Data Analysis'!I59-'Double Entry'!I59)</f>
        <v>0</v>
      </c>
      <c r="J59" s="125">
        <f>ABS('Data Analysis'!J59-'Double Entry'!J59)</f>
        <v>0</v>
      </c>
      <c r="K59" s="125">
        <f>ABS('Data Analysis'!K59-'Double Entry'!K59)</f>
        <v>0</v>
      </c>
      <c r="L59" s="125">
        <f>ABS('Data Analysis'!L59-'Double Entry'!L59)</f>
        <v>0</v>
      </c>
      <c r="M59" s="125">
        <f>ABS('Data Analysis'!M59-'Double Entry'!M59)</f>
        <v>0</v>
      </c>
      <c r="N59" s="125">
        <f>ABS('Data Analysis'!N59-'Double Entry'!N59)</f>
        <v>0</v>
      </c>
      <c r="O59" s="125">
        <f>ABS('Data Analysis'!O59-'Double Entry'!O59)</f>
        <v>0</v>
      </c>
      <c r="P59" s="125">
        <f>ABS('Data Analysis'!P59-'Double Entry'!P59)</f>
        <v>0</v>
      </c>
      <c r="Q59" s="125">
        <f>ABS('Data Analysis'!Q59-'Double Entry'!Q59)</f>
        <v>0</v>
      </c>
      <c r="R59" s="125">
        <f>ABS('Data Analysis'!R59-'Double Entry'!R59)</f>
        <v>0</v>
      </c>
      <c r="S59" s="125">
        <f>ABS('Data Analysis'!S59-'Double Entry'!S59)</f>
        <v>0</v>
      </c>
      <c r="T59" s="125">
        <f>ABS('Data Analysis'!T59-'Double Entry'!T59)</f>
        <v>0</v>
      </c>
      <c r="U59" s="125">
        <f>ABS('Data Analysis'!U59-'Double Entry'!U59)</f>
        <v>0</v>
      </c>
      <c r="V59" s="125">
        <f>ABS('Data Analysis'!V59-'Double Entry'!V59)</f>
        <v>0</v>
      </c>
      <c r="W59" s="125">
        <f>ABS('Data Analysis'!W59-'Double Entry'!W59)</f>
        <v>0</v>
      </c>
      <c r="X59" s="125">
        <f>ABS('Data Analysis'!X59-'Double Entry'!X59)</f>
        <v>0</v>
      </c>
      <c r="Y59" s="125">
        <f>ABS('Data Analysis'!Y59-'Double Entry'!Y59)</f>
        <v>0</v>
      </c>
      <c r="Z59" s="125">
        <f>ABS('Data Analysis'!Z59-'Double Entry'!Z59)</f>
        <v>0</v>
      </c>
      <c r="AA59" s="125">
        <f>ABS('Data Analysis'!AA59-'Double Entry'!AA59)</f>
        <v>0</v>
      </c>
      <c r="AB59" s="125">
        <f>ABS('Data Analysis'!AB59-'Double Entry'!AB59)</f>
        <v>0</v>
      </c>
      <c r="AC59" s="125">
        <f>ABS('Data Analysis'!AC59-'Double Entry'!AC59)</f>
        <v>0</v>
      </c>
      <c r="AD59" s="125">
        <f>ABS('Data Analysis'!AD59-'Double Entry'!AD59)</f>
        <v>0</v>
      </c>
    </row>
    <row r="60" spans="1:30" ht="12.75">
      <c r="A60" s="124">
        <f t="shared" si="0"/>
      </c>
      <c r="B60" s="56"/>
      <c r="C60" s="57"/>
      <c r="E60" s="27"/>
      <c r="G60" s="125">
        <f>IF('Data Analysis'!G60='Double Entry'!G60,0,1)</f>
        <v>0</v>
      </c>
      <c r="H60" s="125">
        <f>ABS('Data Analysis'!H60-'Double Entry'!H60)</f>
        <v>0</v>
      </c>
      <c r="I60" s="125">
        <f>ABS('Data Analysis'!I60-'Double Entry'!I60)</f>
        <v>0</v>
      </c>
      <c r="J60" s="125">
        <f>ABS('Data Analysis'!J60-'Double Entry'!J60)</f>
        <v>0</v>
      </c>
      <c r="K60" s="125">
        <f>ABS('Data Analysis'!K60-'Double Entry'!K60)</f>
        <v>0</v>
      </c>
      <c r="L60" s="125">
        <f>ABS('Data Analysis'!L60-'Double Entry'!L60)</f>
        <v>0</v>
      </c>
      <c r="M60" s="125">
        <f>ABS('Data Analysis'!M60-'Double Entry'!M60)</f>
        <v>0</v>
      </c>
      <c r="N60" s="125">
        <f>ABS('Data Analysis'!N60-'Double Entry'!N60)</f>
        <v>0</v>
      </c>
      <c r="O60" s="125">
        <f>ABS('Data Analysis'!O60-'Double Entry'!O60)</f>
        <v>0</v>
      </c>
      <c r="P60" s="125">
        <f>ABS('Data Analysis'!P60-'Double Entry'!P60)</f>
        <v>0</v>
      </c>
      <c r="Q60" s="125">
        <f>ABS('Data Analysis'!Q60-'Double Entry'!Q60)</f>
        <v>0</v>
      </c>
      <c r="R60" s="125">
        <f>ABS('Data Analysis'!R60-'Double Entry'!R60)</f>
        <v>0</v>
      </c>
      <c r="S60" s="125">
        <f>ABS('Data Analysis'!S60-'Double Entry'!S60)</f>
        <v>0</v>
      </c>
      <c r="T60" s="125">
        <f>ABS('Data Analysis'!T60-'Double Entry'!T60)</f>
        <v>0</v>
      </c>
      <c r="U60" s="125">
        <f>ABS('Data Analysis'!U60-'Double Entry'!U60)</f>
        <v>0</v>
      </c>
      <c r="V60" s="125">
        <f>ABS('Data Analysis'!V60-'Double Entry'!V60)</f>
        <v>0</v>
      </c>
      <c r="W60" s="125">
        <f>ABS('Data Analysis'!W60-'Double Entry'!W60)</f>
        <v>0</v>
      </c>
      <c r="X60" s="125">
        <f>ABS('Data Analysis'!X60-'Double Entry'!X60)</f>
        <v>0</v>
      </c>
      <c r="Y60" s="125">
        <f>ABS('Data Analysis'!Y60-'Double Entry'!Y60)</f>
        <v>0</v>
      </c>
      <c r="Z60" s="125">
        <f>ABS('Data Analysis'!Z60-'Double Entry'!Z60)</f>
        <v>0</v>
      </c>
      <c r="AA60" s="125">
        <f>ABS('Data Analysis'!AA60-'Double Entry'!AA60)</f>
        <v>0</v>
      </c>
      <c r="AB60" s="125">
        <f>ABS('Data Analysis'!AB60-'Double Entry'!AB60)</f>
        <v>0</v>
      </c>
      <c r="AC60" s="125">
        <f>ABS('Data Analysis'!AC60-'Double Entry'!AC60)</f>
        <v>0</v>
      </c>
      <c r="AD60" s="125">
        <f>ABS('Data Analysis'!AD60-'Double Entry'!AD60)</f>
        <v>0</v>
      </c>
    </row>
    <row r="61" spans="1:30" ht="12.75">
      <c r="A61" s="124">
        <f t="shared" si="0"/>
      </c>
      <c r="B61" s="56"/>
      <c r="C61" s="57"/>
      <c r="E61" s="27"/>
      <c r="G61" s="125">
        <f>IF('Data Analysis'!G61='Double Entry'!G61,0,1)</f>
        <v>0</v>
      </c>
      <c r="H61" s="125">
        <f>ABS('Data Analysis'!H61-'Double Entry'!H61)</f>
        <v>0</v>
      </c>
      <c r="I61" s="125">
        <f>ABS('Data Analysis'!I61-'Double Entry'!I61)</f>
        <v>0</v>
      </c>
      <c r="J61" s="125">
        <f>ABS('Data Analysis'!J61-'Double Entry'!J61)</f>
        <v>0</v>
      </c>
      <c r="K61" s="125">
        <f>ABS('Data Analysis'!K61-'Double Entry'!K61)</f>
        <v>0</v>
      </c>
      <c r="L61" s="125">
        <f>ABS('Data Analysis'!L61-'Double Entry'!L61)</f>
        <v>0</v>
      </c>
      <c r="M61" s="125">
        <f>ABS('Data Analysis'!M61-'Double Entry'!M61)</f>
        <v>0</v>
      </c>
      <c r="N61" s="125">
        <f>ABS('Data Analysis'!N61-'Double Entry'!N61)</f>
        <v>0</v>
      </c>
      <c r="O61" s="125">
        <f>ABS('Data Analysis'!O61-'Double Entry'!O61)</f>
        <v>0</v>
      </c>
      <c r="P61" s="125">
        <f>ABS('Data Analysis'!P61-'Double Entry'!P61)</f>
        <v>0</v>
      </c>
      <c r="Q61" s="125">
        <f>ABS('Data Analysis'!Q61-'Double Entry'!Q61)</f>
        <v>0</v>
      </c>
      <c r="R61" s="125">
        <f>ABS('Data Analysis'!R61-'Double Entry'!R61)</f>
        <v>0</v>
      </c>
      <c r="S61" s="125">
        <f>ABS('Data Analysis'!S61-'Double Entry'!S61)</f>
        <v>0</v>
      </c>
      <c r="T61" s="125">
        <f>ABS('Data Analysis'!T61-'Double Entry'!T61)</f>
        <v>0</v>
      </c>
      <c r="U61" s="125">
        <f>ABS('Data Analysis'!U61-'Double Entry'!U61)</f>
        <v>0</v>
      </c>
      <c r="V61" s="125">
        <f>ABS('Data Analysis'!V61-'Double Entry'!V61)</f>
        <v>0</v>
      </c>
      <c r="W61" s="125">
        <f>ABS('Data Analysis'!W61-'Double Entry'!W61)</f>
        <v>0</v>
      </c>
      <c r="X61" s="125">
        <f>ABS('Data Analysis'!X61-'Double Entry'!X61)</f>
        <v>0</v>
      </c>
      <c r="Y61" s="125">
        <f>ABS('Data Analysis'!Y61-'Double Entry'!Y61)</f>
        <v>0</v>
      </c>
      <c r="Z61" s="125">
        <f>ABS('Data Analysis'!Z61-'Double Entry'!Z61)</f>
        <v>0</v>
      </c>
      <c r="AA61" s="125">
        <f>ABS('Data Analysis'!AA61-'Double Entry'!AA61)</f>
        <v>0</v>
      </c>
      <c r="AB61" s="125">
        <f>ABS('Data Analysis'!AB61-'Double Entry'!AB61)</f>
        <v>0</v>
      </c>
      <c r="AC61" s="125">
        <f>ABS('Data Analysis'!AC61-'Double Entry'!AC61)</f>
        <v>0</v>
      </c>
      <c r="AD61" s="125">
        <f>ABS('Data Analysis'!AD61-'Double Entry'!AD61)</f>
        <v>0</v>
      </c>
    </row>
    <row r="62" spans="1:30" ht="12.75">
      <c r="A62" s="124">
        <f t="shared" si="0"/>
      </c>
      <c r="B62" s="56"/>
      <c r="C62" s="57"/>
      <c r="E62" s="27"/>
      <c r="G62" s="125">
        <f>IF('Data Analysis'!G62='Double Entry'!G62,0,1)</f>
        <v>0</v>
      </c>
      <c r="H62" s="125">
        <f>ABS('Data Analysis'!H62-'Double Entry'!H62)</f>
        <v>0</v>
      </c>
      <c r="I62" s="125">
        <f>ABS('Data Analysis'!I62-'Double Entry'!I62)</f>
        <v>0</v>
      </c>
      <c r="J62" s="125">
        <f>ABS('Data Analysis'!J62-'Double Entry'!J62)</f>
        <v>0</v>
      </c>
      <c r="K62" s="125">
        <f>ABS('Data Analysis'!K62-'Double Entry'!K62)</f>
        <v>0</v>
      </c>
      <c r="L62" s="125">
        <f>ABS('Data Analysis'!L62-'Double Entry'!L62)</f>
        <v>0</v>
      </c>
      <c r="M62" s="125">
        <f>ABS('Data Analysis'!M62-'Double Entry'!M62)</f>
        <v>0</v>
      </c>
      <c r="N62" s="125">
        <f>ABS('Data Analysis'!N62-'Double Entry'!N62)</f>
        <v>0</v>
      </c>
      <c r="O62" s="125">
        <f>ABS('Data Analysis'!O62-'Double Entry'!O62)</f>
        <v>0</v>
      </c>
      <c r="P62" s="125">
        <f>ABS('Data Analysis'!P62-'Double Entry'!P62)</f>
        <v>0</v>
      </c>
      <c r="Q62" s="125">
        <f>ABS('Data Analysis'!Q62-'Double Entry'!Q62)</f>
        <v>0</v>
      </c>
      <c r="R62" s="125">
        <f>ABS('Data Analysis'!R62-'Double Entry'!R62)</f>
        <v>0</v>
      </c>
      <c r="S62" s="125">
        <f>ABS('Data Analysis'!S62-'Double Entry'!S62)</f>
        <v>0</v>
      </c>
      <c r="T62" s="125">
        <f>ABS('Data Analysis'!T62-'Double Entry'!T62)</f>
        <v>0</v>
      </c>
      <c r="U62" s="125">
        <f>ABS('Data Analysis'!U62-'Double Entry'!U62)</f>
        <v>0</v>
      </c>
      <c r="V62" s="125">
        <f>ABS('Data Analysis'!V62-'Double Entry'!V62)</f>
        <v>0</v>
      </c>
      <c r="W62" s="125">
        <f>ABS('Data Analysis'!W62-'Double Entry'!W62)</f>
        <v>0</v>
      </c>
      <c r="X62" s="125">
        <f>ABS('Data Analysis'!X62-'Double Entry'!X62)</f>
        <v>0</v>
      </c>
      <c r="Y62" s="125">
        <f>ABS('Data Analysis'!Y62-'Double Entry'!Y62)</f>
        <v>0</v>
      </c>
      <c r="Z62" s="125">
        <f>ABS('Data Analysis'!Z62-'Double Entry'!Z62)</f>
        <v>0</v>
      </c>
      <c r="AA62" s="125">
        <f>ABS('Data Analysis'!AA62-'Double Entry'!AA62)</f>
        <v>0</v>
      </c>
      <c r="AB62" s="125">
        <f>ABS('Data Analysis'!AB62-'Double Entry'!AB62)</f>
        <v>0</v>
      </c>
      <c r="AC62" s="125">
        <f>ABS('Data Analysis'!AC62-'Double Entry'!AC62)</f>
        <v>0</v>
      </c>
      <c r="AD62" s="125">
        <f>ABS('Data Analysis'!AD62-'Double Entry'!AD62)</f>
        <v>0</v>
      </c>
    </row>
    <row r="63" spans="1:30" ht="12.75">
      <c r="A63" s="124">
        <f t="shared" si="0"/>
      </c>
      <c r="B63" s="56"/>
      <c r="C63" s="57"/>
      <c r="E63" s="27"/>
      <c r="G63" s="125">
        <f>IF('Data Analysis'!G63='Double Entry'!G63,0,1)</f>
        <v>0</v>
      </c>
      <c r="H63" s="125">
        <f>ABS('Data Analysis'!H63-'Double Entry'!H63)</f>
        <v>0</v>
      </c>
      <c r="I63" s="125">
        <f>ABS('Data Analysis'!I63-'Double Entry'!I63)</f>
        <v>0</v>
      </c>
      <c r="J63" s="125">
        <f>ABS('Data Analysis'!J63-'Double Entry'!J63)</f>
        <v>0</v>
      </c>
      <c r="K63" s="125">
        <f>ABS('Data Analysis'!K63-'Double Entry'!K63)</f>
        <v>0</v>
      </c>
      <c r="L63" s="125">
        <f>ABS('Data Analysis'!L63-'Double Entry'!L63)</f>
        <v>0</v>
      </c>
      <c r="M63" s="125">
        <f>ABS('Data Analysis'!M63-'Double Entry'!M63)</f>
        <v>0</v>
      </c>
      <c r="N63" s="125">
        <f>ABS('Data Analysis'!N63-'Double Entry'!N63)</f>
        <v>0</v>
      </c>
      <c r="O63" s="125">
        <f>ABS('Data Analysis'!O63-'Double Entry'!O63)</f>
        <v>0</v>
      </c>
      <c r="P63" s="125">
        <f>ABS('Data Analysis'!P63-'Double Entry'!P63)</f>
        <v>0</v>
      </c>
      <c r="Q63" s="125">
        <f>ABS('Data Analysis'!Q63-'Double Entry'!Q63)</f>
        <v>0</v>
      </c>
      <c r="R63" s="125">
        <f>ABS('Data Analysis'!R63-'Double Entry'!R63)</f>
        <v>0</v>
      </c>
      <c r="S63" s="125">
        <f>ABS('Data Analysis'!S63-'Double Entry'!S63)</f>
        <v>0</v>
      </c>
      <c r="T63" s="125">
        <f>ABS('Data Analysis'!T63-'Double Entry'!T63)</f>
        <v>0</v>
      </c>
      <c r="U63" s="125">
        <f>ABS('Data Analysis'!U63-'Double Entry'!U63)</f>
        <v>0</v>
      </c>
      <c r="V63" s="125">
        <f>ABS('Data Analysis'!V63-'Double Entry'!V63)</f>
        <v>0</v>
      </c>
      <c r="W63" s="125">
        <f>ABS('Data Analysis'!W63-'Double Entry'!W63)</f>
        <v>0</v>
      </c>
      <c r="X63" s="125">
        <f>ABS('Data Analysis'!X63-'Double Entry'!X63)</f>
        <v>0</v>
      </c>
      <c r="Y63" s="125">
        <f>ABS('Data Analysis'!Y63-'Double Entry'!Y63)</f>
        <v>0</v>
      </c>
      <c r="Z63" s="125">
        <f>ABS('Data Analysis'!Z63-'Double Entry'!Z63)</f>
        <v>0</v>
      </c>
      <c r="AA63" s="125">
        <f>ABS('Data Analysis'!AA63-'Double Entry'!AA63)</f>
        <v>0</v>
      </c>
      <c r="AB63" s="125">
        <f>ABS('Data Analysis'!AB63-'Double Entry'!AB63)</f>
        <v>0</v>
      </c>
      <c r="AC63" s="125">
        <f>ABS('Data Analysis'!AC63-'Double Entry'!AC63)</f>
        <v>0</v>
      </c>
      <c r="AD63" s="125">
        <f>ABS('Data Analysis'!AD63-'Double Entry'!AD63)</f>
        <v>0</v>
      </c>
    </row>
    <row r="64" spans="1:30" ht="12.75">
      <c r="A64" s="124">
        <f t="shared" si="0"/>
      </c>
      <c r="B64" s="56"/>
      <c r="C64" s="57"/>
      <c r="E64" s="27"/>
      <c r="G64" s="125">
        <f>IF('Data Analysis'!G64='Double Entry'!G64,0,1)</f>
        <v>0</v>
      </c>
      <c r="H64" s="125">
        <f>ABS('Data Analysis'!H64-'Double Entry'!H64)</f>
        <v>0</v>
      </c>
      <c r="I64" s="125">
        <f>ABS('Data Analysis'!I64-'Double Entry'!I64)</f>
        <v>0</v>
      </c>
      <c r="J64" s="125">
        <f>ABS('Data Analysis'!J64-'Double Entry'!J64)</f>
        <v>0</v>
      </c>
      <c r="K64" s="125">
        <f>ABS('Data Analysis'!K64-'Double Entry'!K64)</f>
        <v>0</v>
      </c>
      <c r="L64" s="125">
        <f>ABS('Data Analysis'!L64-'Double Entry'!L64)</f>
        <v>0</v>
      </c>
      <c r="M64" s="125">
        <f>ABS('Data Analysis'!M64-'Double Entry'!M64)</f>
        <v>0</v>
      </c>
      <c r="N64" s="125">
        <f>ABS('Data Analysis'!N64-'Double Entry'!N64)</f>
        <v>0</v>
      </c>
      <c r="O64" s="125">
        <f>ABS('Data Analysis'!O64-'Double Entry'!O64)</f>
        <v>0</v>
      </c>
      <c r="P64" s="125">
        <f>ABS('Data Analysis'!P64-'Double Entry'!P64)</f>
        <v>0</v>
      </c>
      <c r="Q64" s="125">
        <f>ABS('Data Analysis'!Q64-'Double Entry'!Q64)</f>
        <v>0</v>
      </c>
      <c r="R64" s="125">
        <f>ABS('Data Analysis'!R64-'Double Entry'!R64)</f>
        <v>0</v>
      </c>
      <c r="S64" s="125">
        <f>ABS('Data Analysis'!S64-'Double Entry'!S64)</f>
        <v>0</v>
      </c>
      <c r="T64" s="125">
        <f>ABS('Data Analysis'!T64-'Double Entry'!T64)</f>
        <v>0</v>
      </c>
      <c r="U64" s="125">
        <f>ABS('Data Analysis'!U64-'Double Entry'!U64)</f>
        <v>0</v>
      </c>
      <c r="V64" s="125">
        <f>ABS('Data Analysis'!V64-'Double Entry'!V64)</f>
        <v>0</v>
      </c>
      <c r="W64" s="125">
        <f>ABS('Data Analysis'!W64-'Double Entry'!W64)</f>
        <v>0</v>
      </c>
      <c r="X64" s="125">
        <f>ABS('Data Analysis'!X64-'Double Entry'!X64)</f>
        <v>0</v>
      </c>
      <c r="Y64" s="125">
        <f>ABS('Data Analysis'!Y64-'Double Entry'!Y64)</f>
        <v>0</v>
      </c>
      <c r="Z64" s="125">
        <f>ABS('Data Analysis'!Z64-'Double Entry'!Z64)</f>
        <v>0</v>
      </c>
      <c r="AA64" s="125">
        <f>ABS('Data Analysis'!AA64-'Double Entry'!AA64)</f>
        <v>0</v>
      </c>
      <c r="AB64" s="125">
        <f>ABS('Data Analysis'!AB64-'Double Entry'!AB64)</f>
        <v>0</v>
      </c>
      <c r="AC64" s="125">
        <f>ABS('Data Analysis'!AC64-'Double Entry'!AC64)</f>
        <v>0</v>
      </c>
      <c r="AD64" s="125">
        <f>ABS('Data Analysis'!AD64-'Double Entry'!AD64)</f>
        <v>0</v>
      </c>
    </row>
    <row r="65" spans="1:30" ht="12.75">
      <c r="A65" s="124">
        <f t="shared" si="0"/>
      </c>
      <c r="B65" s="56"/>
      <c r="C65" s="57"/>
      <c r="E65" s="27"/>
      <c r="G65" s="125">
        <f>IF('Data Analysis'!G65='Double Entry'!G65,0,1)</f>
        <v>0</v>
      </c>
      <c r="H65" s="125">
        <f>ABS('Data Analysis'!H65-'Double Entry'!H65)</f>
        <v>0</v>
      </c>
      <c r="I65" s="125">
        <f>ABS('Data Analysis'!I65-'Double Entry'!I65)</f>
        <v>0</v>
      </c>
      <c r="J65" s="125">
        <f>ABS('Data Analysis'!J65-'Double Entry'!J65)</f>
        <v>0</v>
      </c>
      <c r="K65" s="125">
        <f>ABS('Data Analysis'!K65-'Double Entry'!K65)</f>
        <v>0</v>
      </c>
      <c r="L65" s="125">
        <f>ABS('Data Analysis'!L65-'Double Entry'!L65)</f>
        <v>0</v>
      </c>
      <c r="M65" s="125">
        <f>ABS('Data Analysis'!M65-'Double Entry'!M65)</f>
        <v>0</v>
      </c>
      <c r="N65" s="125">
        <f>ABS('Data Analysis'!N65-'Double Entry'!N65)</f>
        <v>0</v>
      </c>
      <c r="O65" s="125">
        <f>ABS('Data Analysis'!O65-'Double Entry'!O65)</f>
        <v>0</v>
      </c>
      <c r="P65" s="125">
        <f>ABS('Data Analysis'!P65-'Double Entry'!P65)</f>
        <v>0</v>
      </c>
      <c r="Q65" s="125">
        <f>ABS('Data Analysis'!Q65-'Double Entry'!Q65)</f>
        <v>0</v>
      </c>
      <c r="R65" s="125">
        <f>ABS('Data Analysis'!R65-'Double Entry'!R65)</f>
        <v>0</v>
      </c>
      <c r="S65" s="125">
        <f>ABS('Data Analysis'!S65-'Double Entry'!S65)</f>
        <v>0</v>
      </c>
      <c r="T65" s="125">
        <f>ABS('Data Analysis'!T65-'Double Entry'!T65)</f>
        <v>0</v>
      </c>
      <c r="U65" s="125">
        <f>ABS('Data Analysis'!U65-'Double Entry'!U65)</f>
        <v>0</v>
      </c>
      <c r="V65" s="125">
        <f>ABS('Data Analysis'!V65-'Double Entry'!V65)</f>
        <v>0</v>
      </c>
      <c r="W65" s="125">
        <f>ABS('Data Analysis'!W65-'Double Entry'!W65)</f>
        <v>0</v>
      </c>
      <c r="X65" s="125">
        <f>ABS('Data Analysis'!X65-'Double Entry'!X65)</f>
        <v>0</v>
      </c>
      <c r="Y65" s="125">
        <f>ABS('Data Analysis'!Y65-'Double Entry'!Y65)</f>
        <v>0</v>
      </c>
      <c r="Z65" s="125">
        <f>ABS('Data Analysis'!Z65-'Double Entry'!Z65)</f>
        <v>0</v>
      </c>
      <c r="AA65" s="125">
        <f>ABS('Data Analysis'!AA65-'Double Entry'!AA65)</f>
        <v>0</v>
      </c>
      <c r="AB65" s="125">
        <f>ABS('Data Analysis'!AB65-'Double Entry'!AB65)</f>
        <v>0</v>
      </c>
      <c r="AC65" s="125">
        <f>ABS('Data Analysis'!AC65-'Double Entry'!AC65)</f>
        <v>0</v>
      </c>
      <c r="AD65" s="125">
        <f>ABS('Data Analysis'!AD65-'Double Entry'!AD65)</f>
        <v>0</v>
      </c>
    </row>
    <row r="66" spans="1:30" ht="12.75">
      <c r="A66" s="124">
        <f t="shared" si="0"/>
      </c>
      <c r="B66" s="56"/>
      <c r="C66" s="57"/>
      <c r="E66" s="27"/>
      <c r="G66" s="125">
        <f>IF('Data Analysis'!G66='Double Entry'!G66,0,1)</f>
        <v>0</v>
      </c>
      <c r="H66" s="125">
        <f>ABS('Data Analysis'!H66-'Double Entry'!H66)</f>
        <v>0</v>
      </c>
      <c r="I66" s="125">
        <f>ABS('Data Analysis'!I66-'Double Entry'!I66)</f>
        <v>0</v>
      </c>
      <c r="J66" s="125">
        <f>ABS('Data Analysis'!J66-'Double Entry'!J66)</f>
        <v>0</v>
      </c>
      <c r="K66" s="125">
        <f>ABS('Data Analysis'!K66-'Double Entry'!K66)</f>
        <v>0</v>
      </c>
      <c r="L66" s="125">
        <f>ABS('Data Analysis'!L66-'Double Entry'!L66)</f>
        <v>0</v>
      </c>
      <c r="M66" s="125">
        <f>ABS('Data Analysis'!M66-'Double Entry'!M66)</f>
        <v>0</v>
      </c>
      <c r="N66" s="125">
        <f>ABS('Data Analysis'!N66-'Double Entry'!N66)</f>
        <v>0</v>
      </c>
      <c r="O66" s="125">
        <f>ABS('Data Analysis'!O66-'Double Entry'!O66)</f>
        <v>0</v>
      </c>
      <c r="P66" s="125">
        <f>ABS('Data Analysis'!P66-'Double Entry'!P66)</f>
        <v>0</v>
      </c>
      <c r="Q66" s="125">
        <f>ABS('Data Analysis'!Q66-'Double Entry'!Q66)</f>
        <v>0</v>
      </c>
      <c r="R66" s="125">
        <f>ABS('Data Analysis'!R66-'Double Entry'!R66)</f>
        <v>0</v>
      </c>
      <c r="S66" s="125">
        <f>ABS('Data Analysis'!S66-'Double Entry'!S66)</f>
        <v>0</v>
      </c>
      <c r="T66" s="125">
        <f>ABS('Data Analysis'!T66-'Double Entry'!T66)</f>
        <v>0</v>
      </c>
      <c r="U66" s="125">
        <f>ABS('Data Analysis'!U66-'Double Entry'!U66)</f>
        <v>0</v>
      </c>
      <c r="V66" s="125">
        <f>ABS('Data Analysis'!V66-'Double Entry'!V66)</f>
        <v>0</v>
      </c>
      <c r="W66" s="125">
        <f>ABS('Data Analysis'!W66-'Double Entry'!W66)</f>
        <v>0</v>
      </c>
      <c r="X66" s="125">
        <f>ABS('Data Analysis'!X66-'Double Entry'!X66)</f>
        <v>0</v>
      </c>
      <c r="Y66" s="125">
        <f>ABS('Data Analysis'!Y66-'Double Entry'!Y66)</f>
        <v>0</v>
      </c>
      <c r="Z66" s="125">
        <f>ABS('Data Analysis'!Z66-'Double Entry'!Z66)</f>
        <v>0</v>
      </c>
      <c r="AA66" s="125">
        <f>ABS('Data Analysis'!AA66-'Double Entry'!AA66)</f>
        <v>0</v>
      </c>
      <c r="AB66" s="125">
        <f>ABS('Data Analysis'!AB66-'Double Entry'!AB66)</f>
        <v>0</v>
      </c>
      <c r="AC66" s="125">
        <f>ABS('Data Analysis'!AC66-'Double Entry'!AC66)</f>
        <v>0</v>
      </c>
      <c r="AD66" s="125">
        <f>ABS('Data Analysis'!AD66-'Double Entry'!AD66)</f>
        <v>0</v>
      </c>
    </row>
    <row r="67" spans="1:30" ht="12.75">
      <c r="A67" s="124">
        <f t="shared" si="0"/>
      </c>
      <c r="B67" s="56"/>
      <c r="C67" s="57"/>
      <c r="E67" s="27"/>
      <c r="G67" s="125">
        <f>IF('Data Analysis'!G67='Double Entry'!G67,0,1)</f>
        <v>0</v>
      </c>
      <c r="H67" s="125">
        <f>ABS('Data Analysis'!H67-'Double Entry'!H67)</f>
        <v>0</v>
      </c>
      <c r="I67" s="125">
        <f>ABS('Data Analysis'!I67-'Double Entry'!I67)</f>
        <v>0</v>
      </c>
      <c r="J67" s="125">
        <f>ABS('Data Analysis'!J67-'Double Entry'!J67)</f>
        <v>0</v>
      </c>
      <c r="K67" s="125">
        <f>ABS('Data Analysis'!K67-'Double Entry'!K67)</f>
        <v>0</v>
      </c>
      <c r="L67" s="125">
        <f>ABS('Data Analysis'!L67-'Double Entry'!L67)</f>
        <v>0</v>
      </c>
      <c r="M67" s="125">
        <f>ABS('Data Analysis'!M67-'Double Entry'!M67)</f>
        <v>0</v>
      </c>
      <c r="N67" s="125">
        <f>ABS('Data Analysis'!N67-'Double Entry'!N67)</f>
        <v>0</v>
      </c>
      <c r="O67" s="125">
        <f>ABS('Data Analysis'!O67-'Double Entry'!O67)</f>
        <v>0</v>
      </c>
      <c r="P67" s="125">
        <f>ABS('Data Analysis'!P67-'Double Entry'!P67)</f>
        <v>0</v>
      </c>
      <c r="Q67" s="125">
        <f>ABS('Data Analysis'!Q67-'Double Entry'!Q67)</f>
        <v>0</v>
      </c>
      <c r="R67" s="125">
        <f>ABS('Data Analysis'!R67-'Double Entry'!R67)</f>
        <v>0</v>
      </c>
      <c r="S67" s="125">
        <f>ABS('Data Analysis'!S67-'Double Entry'!S67)</f>
        <v>0</v>
      </c>
      <c r="T67" s="125">
        <f>ABS('Data Analysis'!T67-'Double Entry'!T67)</f>
        <v>0</v>
      </c>
      <c r="U67" s="125">
        <f>ABS('Data Analysis'!U67-'Double Entry'!U67)</f>
        <v>0</v>
      </c>
      <c r="V67" s="125">
        <f>ABS('Data Analysis'!V67-'Double Entry'!V67)</f>
        <v>0</v>
      </c>
      <c r="W67" s="125">
        <f>ABS('Data Analysis'!W67-'Double Entry'!W67)</f>
        <v>0</v>
      </c>
      <c r="X67" s="125">
        <f>ABS('Data Analysis'!X67-'Double Entry'!X67)</f>
        <v>0</v>
      </c>
      <c r="Y67" s="125">
        <f>ABS('Data Analysis'!Y67-'Double Entry'!Y67)</f>
        <v>0</v>
      </c>
      <c r="Z67" s="125">
        <f>ABS('Data Analysis'!Z67-'Double Entry'!Z67)</f>
        <v>0</v>
      </c>
      <c r="AA67" s="125">
        <f>ABS('Data Analysis'!AA67-'Double Entry'!AA67)</f>
        <v>0</v>
      </c>
      <c r="AB67" s="125">
        <f>ABS('Data Analysis'!AB67-'Double Entry'!AB67)</f>
        <v>0</v>
      </c>
      <c r="AC67" s="125">
        <f>ABS('Data Analysis'!AC67-'Double Entry'!AC67)</f>
        <v>0</v>
      </c>
      <c r="AD67" s="125">
        <f>ABS('Data Analysis'!AD67-'Double Entry'!AD67)</f>
        <v>0</v>
      </c>
    </row>
    <row r="68" spans="1:30" ht="12.75">
      <c r="A68" s="124">
        <f t="shared" si="0"/>
      </c>
      <c r="B68" s="56"/>
      <c r="C68" s="57"/>
      <c r="E68" s="27"/>
      <c r="G68" s="125">
        <f>IF('Data Analysis'!G68='Double Entry'!G68,0,1)</f>
        <v>0</v>
      </c>
      <c r="H68" s="125">
        <f>ABS('Data Analysis'!H68-'Double Entry'!H68)</f>
        <v>0</v>
      </c>
      <c r="I68" s="125">
        <f>ABS('Data Analysis'!I68-'Double Entry'!I68)</f>
        <v>0</v>
      </c>
      <c r="J68" s="125">
        <f>ABS('Data Analysis'!J68-'Double Entry'!J68)</f>
        <v>0</v>
      </c>
      <c r="K68" s="125">
        <f>ABS('Data Analysis'!K68-'Double Entry'!K68)</f>
        <v>0</v>
      </c>
      <c r="L68" s="125">
        <f>ABS('Data Analysis'!L68-'Double Entry'!L68)</f>
        <v>0</v>
      </c>
      <c r="M68" s="125">
        <f>ABS('Data Analysis'!M68-'Double Entry'!M68)</f>
        <v>0</v>
      </c>
      <c r="N68" s="125">
        <f>ABS('Data Analysis'!N68-'Double Entry'!N68)</f>
        <v>0</v>
      </c>
      <c r="O68" s="125">
        <f>ABS('Data Analysis'!O68-'Double Entry'!O68)</f>
        <v>0</v>
      </c>
      <c r="P68" s="125">
        <f>ABS('Data Analysis'!P68-'Double Entry'!P68)</f>
        <v>0</v>
      </c>
      <c r="Q68" s="125">
        <f>ABS('Data Analysis'!Q68-'Double Entry'!Q68)</f>
        <v>0</v>
      </c>
      <c r="R68" s="125">
        <f>ABS('Data Analysis'!R68-'Double Entry'!R68)</f>
        <v>0</v>
      </c>
      <c r="S68" s="125">
        <f>ABS('Data Analysis'!S68-'Double Entry'!S68)</f>
        <v>0</v>
      </c>
      <c r="T68" s="125">
        <f>ABS('Data Analysis'!T68-'Double Entry'!T68)</f>
        <v>0</v>
      </c>
      <c r="U68" s="125">
        <f>ABS('Data Analysis'!U68-'Double Entry'!U68)</f>
        <v>0</v>
      </c>
      <c r="V68" s="125">
        <f>ABS('Data Analysis'!V68-'Double Entry'!V68)</f>
        <v>0</v>
      </c>
      <c r="W68" s="125">
        <f>ABS('Data Analysis'!W68-'Double Entry'!W68)</f>
        <v>0</v>
      </c>
      <c r="X68" s="125">
        <f>ABS('Data Analysis'!X68-'Double Entry'!X68)</f>
        <v>0</v>
      </c>
      <c r="Y68" s="125">
        <f>ABS('Data Analysis'!Y68-'Double Entry'!Y68)</f>
        <v>0</v>
      </c>
      <c r="Z68" s="125">
        <f>ABS('Data Analysis'!Z68-'Double Entry'!Z68)</f>
        <v>0</v>
      </c>
      <c r="AA68" s="125">
        <f>ABS('Data Analysis'!AA68-'Double Entry'!AA68)</f>
        <v>0</v>
      </c>
      <c r="AB68" s="125">
        <f>ABS('Data Analysis'!AB68-'Double Entry'!AB68)</f>
        <v>0</v>
      </c>
      <c r="AC68" s="125">
        <f>ABS('Data Analysis'!AC68-'Double Entry'!AC68)</f>
        <v>0</v>
      </c>
      <c r="AD68" s="125">
        <f>ABS('Data Analysis'!AD68-'Double Entry'!AD68)</f>
        <v>0</v>
      </c>
    </row>
    <row r="69" spans="1:30" ht="12.75">
      <c r="A69" s="124">
        <f t="shared" si="0"/>
      </c>
      <c r="B69" s="56"/>
      <c r="C69" s="57"/>
      <c r="E69" s="27"/>
      <c r="G69" s="125">
        <f>IF('Data Analysis'!G69='Double Entry'!G69,0,1)</f>
        <v>0</v>
      </c>
      <c r="H69" s="125">
        <f>ABS('Data Analysis'!H69-'Double Entry'!H69)</f>
        <v>0</v>
      </c>
      <c r="I69" s="125">
        <f>ABS('Data Analysis'!I69-'Double Entry'!I69)</f>
        <v>0</v>
      </c>
      <c r="J69" s="125">
        <f>ABS('Data Analysis'!J69-'Double Entry'!J69)</f>
        <v>0</v>
      </c>
      <c r="K69" s="125">
        <f>ABS('Data Analysis'!K69-'Double Entry'!K69)</f>
        <v>0</v>
      </c>
      <c r="L69" s="125">
        <f>ABS('Data Analysis'!L69-'Double Entry'!L69)</f>
        <v>0</v>
      </c>
      <c r="M69" s="125">
        <f>ABS('Data Analysis'!M69-'Double Entry'!M69)</f>
        <v>0</v>
      </c>
      <c r="N69" s="125">
        <f>ABS('Data Analysis'!N69-'Double Entry'!N69)</f>
        <v>0</v>
      </c>
      <c r="O69" s="125">
        <f>ABS('Data Analysis'!O69-'Double Entry'!O69)</f>
        <v>0</v>
      </c>
      <c r="P69" s="125">
        <f>ABS('Data Analysis'!P69-'Double Entry'!P69)</f>
        <v>0</v>
      </c>
      <c r="Q69" s="125">
        <f>ABS('Data Analysis'!Q69-'Double Entry'!Q69)</f>
        <v>0</v>
      </c>
      <c r="R69" s="125">
        <f>ABS('Data Analysis'!R69-'Double Entry'!R69)</f>
        <v>0</v>
      </c>
      <c r="S69" s="125">
        <f>ABS('Data Analysis'!S69-'Double Entry'!S69)</f>
        <v>0</v>
      </c>
      <c r="T69" s="125">
        <f>ABS('Data Analysis'!T69-'Double Entry'!T69)</f>
        <v>0</v>
      </c>
      <c r="U69" s="125">
        <f>ABS('Data Analysis'!U69-'Double Entry'!U69)</f>
        <v>0</v>
      </c>
      <c r="V69" s="125">
        <f>ABS('Data Analysis'!V69-'Double Entry'!V69)</f>
        <v>0</v>
      </c>
      <c r="W69" s="125">
        <f>ABS('Data Analysis'!W69-'Double Entry'!W69)</f>
        <v>0</v>
      </c>
      <c r="X69" s="125">
        <f>ABS('Data Analysis'!X69-'Double Entry'!X69)</f>
        <v>0</v>
      </c>
      <c r="Y69" s="125">
        <f>ABS('Data Analysis'!Y69-'Double Entry'!Y69)</f>
        <v>0</v>
      </c>
      <c r="Z69" s="125">
        <f>ABS('Data Analysis'!Z69-'Double Entry'!Z69)</f>
        <v>0</v>
      </c>
      <c r="AA69" s="125">
        <f>ABS('Data Analysis'!AA69-'Double Entry'!AA69)</f>
        <v>0</v>
      </c>
      <c r="AB69" s="125">
        <f>ABS('Data Analysis'!AB69-'Double Entry'!AB69)</f>
        <v>0</v>
      </c>
      <c r="AC69" s="125">
        <f>ABS('Data Analysis'!AC69-'Double Entry'!AC69)</f>
        <v>0</v>
      </c>
      <c r="AD69" s="125">
        <f>ABS('Data Analysis'!AD69-'Double Entry'!AD69)</f>
        <v>0</v>
      </c>
    </row>
    <row r="70" spans="1:30" ht="12.75">
      <c r="A70" s="124">
        <f t="shared" si="0"/>
      </c>
      <c r="B70" s="56"/>
      <c r="C70" s="57"/>
      <c r="E70" s="27"/>
      <c r="G70" s="125">
        <f>IF('Data Analysis'!G70='Double Entry'!G70,0,1)</f>
        <v>0</v>
      </c>
      <c r="H70" s="125">
        <f>ABS('Data Analysis'!H70-'Double Entry'!H70)</f>
        <v>0</v>
      </c>
      <c r="I70" s="125">
        <f>ABS('Data Analysis'!I70-'Double Entry'!I70)</f>
        <v>0</v>
      </c>
      <c r="J70" s="125">
        <f>ABS('Data Analysis'!J70-'Double Entry'!J70)</f>
        <v>0</v>
      </c>
      <c r="K70" s="125">
        <f>ABS('Data Analysis'!K70-'Double Entry'!K70)</f>
        <v>0</v>
      </c>
      <c r="L70" s="125">
        <f>ABS('Data Analysis'!L70-'Double Entry'!L70)</f>
        <v>0</v>
      </c>
      <c r="M70" s="125">
        <f>ABS('Data Analysis'!M70-'Double Entry'!M70)</f>
        <v>0</v>
      </c>
      <c r="N70" s="125">
        <f>ABS('Data Analysis'!N70-'Double Entry'!N70)</f>
        <v>0</v>
      </c>
      <c r="O70" s="125">
        <f>ABS('Data Analysis'!O70-'Double Entry'!O70)</f>
        <v>0</v>
      </c>
      <c r="P70" s="125">
        <f>ABS('Data Analysis'!P70-'Double Entry'!P70)</f>
        <v>0</v>
      </c>
      <c r="Q70" s="125">
        <f>ABS('Data Analysis'!Q70-'Double Entry'!Q70)</f>
        <v>0</v>
      </c>
      <c r="R70" s="125">
        <f>ABS('Data Analysis'!R70-'Double Entry'!R70)</f>
        <v>0</v>
      </c>
      <c r="S70" s="125">
        <f>ABS('Data Analysis'!S70-'Double Entry'!S70)</f>
        <v>0</v>
      </c>
      <c r="T70" s="125">
        <f>ABS('Data Analysis'!T70-'Double Entry'!T70)</f>
        <v>0</v>
      </c>
      <c r="U70" s="125">
        <f>ABS('Data Analysis'!U70-'Double Entry'!U70)</f>
        <v>0</v>
      </c>
      <c r="V70" s="125">
        <f>ABS('Data Analysis'!V70-'Double Entry'!V70)</f>
        <v>0</v>
      </c>
      <c r="W70" s="125">
        <f>ABS('Data Analysis'!W70-'Double Entry'!W70)</f>
        <v>0</v>
      </c>
      <c r="X70" s="125">
        <f>ABS('Data Analysis'!X70-'Double Entry'!X70)</f>
        <v>0</v>
      </c>
      <c r="Y70" s="125">
        <f>ABS('Data Analysis'!Y70-'Double Entry'!Y70)</f>
        <v>0</v>
      </c>
      <c r="Z70" s="125">
        <f>ABS('Data Analysis'!Z70-'Double Entry'!Z70)</f>
        <v>0</v>
      </c>
      <c r="AA70" s="125">
        <f>ABS('Data Analysis'!AA70-'Double Entry'!AA70)</f>
        <v>0</v>
      </c>
      <c r="AB70" s="125">
        <f>ABS('Data Analysis'!AB70-'Double Entry'!AB70)</f>
        <v>0</v>
      </c>
      <c r="AC70" s="125">
        <f>ABS('Data Analysis'!AC70-'Double Entry'!AC70)</f>
        <v>0</v>
      </c>
      <c r="AD70" s="125">
        <f>ABS('Data Analysis'!AD70-'Double Entry'!AD70)</f>
        <v>0</v>
      </c>
    </row>
    <row r="71" spans="1:30" ht="12.75">
      <c r="A71" s="124">
        <f t="shared" si="0"/>
      </c>
      <c r="B71" s="56"/>
      <c r="C71" s="57"/>
      <c r="E71" s="27"/>
      <c r="G71" s="125">
        <f>IF('Data Analysis'!G71='Double Entry'!G71,0,1)</f>
        <v>0</v>
      </c>
      <c r="H71" s="125">
        <f>ABS('Data Analysis'!H71-'Double Entry'!H71)</f>
        <v>0</v>
      </c>
      <c r="I71" s="125">
        <f>ABS('Data Analysis'!I71-'Double Entry'!I71)</f>
        <v>0</v>
      </c>
      <c r="J71" s="125">
        <f>ABS('Data Analysis'!J71-'Double Entry'!J71)</f>
        <v>0</v>
      </c>
      <c r="K71" s="125">
        <f>ABS('Data Analysis'!K71-'Double Entry'!K71)</f>
        <v>0</v>
      </c>
      <c r="L71" s="125">
        <f>ABS('Data Analysis'!L71-'Double Entry'!L71)</f>
        <v>0</v>
      </c>
      <c r="M71" s="125">
        <f>ABS('Data Analysis'!M71-'Double Entry'!M71)</f>
        <v>0</v>
      </c>
      <c r="N71" s="125">
        <f>ABS('Data Analysis'!N71-'Double Entry'!N71)</f>
        <v>0</v>
      </c>
      <c r="O71" s="125">
        <f>ABS('Data Analysis'!O71-'Double Entry'!O71)</f>
        <v>0</v>
      </c>
      <c r="P71" s="125">
        <f>ABS('Data Analysis'!P71-'Double Entry'!P71)</f>
        <v>0</v>
      </c>
      <c r="Q71" s="125">
        <f>ABS('Data Analysis'!Q71-'Double Entry'!Q71)</f>
        <v>0</v>
      </c>
      <c r="R71" s="125">
        <f>ABS('Data Analysis'!R71-'Double Entry'!R71)</f>
        <v>0</v>
      </c>
      <c r="S71" s="125">
        <f>ABS('Data Analysis'!S71-'Double Entry'!S71)</f>
        <v>0</v>
      </c>
      <c r="T71" s="125">
        <f>ABS('Data Analysis'!T71-'Double Entry'!T71)</f>
        <v>0</v>
      </c>
      <c r="U71" s="125">
        <f>ABS('Data Analysis'!U71-'Double Entry'!U71)</f>
        <v>0</v>
      </c>
      <c r="V71" s="125">
        <f>ABS('Data Analysis'!V71-'Double Entry'!V71)</f>
        <v>0</v>
      </c>
      <c r="W71" s="125">
        <f>ABS('Data Analysis'!W71-'Double Entry'!W71)</f>
        <v>0</v>
      </c>
      <c r="X71" s="125">
        <f>ABS('Data Analysis'!X71-'Double Entry'!X71)</f>
        <v>0</v>
      </c>
      <c r="Y71" s="125">
        <f>ABS('Data Analysis'!Y71-'Double Entry'!Y71)</f>
        <v>0</v>
      </c>
      <c r="Z71" s="125">
        <f>ABS('Data Analysis'!Z71-'Double Entry'!Z71)</f>
        <v>0</v>
      </c>
      <c r="AA71" s="125">
        <f>ABS('Data Analysis'!AA71-'Double Entry'!AA71)</f>
        <v>0</v>
      </c>
      <c r="AB71" s="125">
        <f>ABS('Data Analysis'!AB71-'Double Entry'!AB71)</f>
        <v>0</v>
      </c>
      <c r="AC71" s="125">
        <f>ABS('Data Analysis'!AC71-'Double Entry'!AC71)</f>
        <v>0</v>
      </c>
      <c r="AD71" s="125">
        <f>ABS('Data Analysis'!AD71-'Double Entry'!AD71)</f>
        <v>0</v>
      </c>
    </row>
    <row r="72" spans="1:30" ht="12.75">
      <c r="A72" s="124">
        <f t="shared" si="0"/>
      </c>
      <c r="B72" s="56"/>
      <c r="C72" s="57"/>
      <c r="E72" s="27"/>
      <c r="G72" s="125">
        <f>IF('Data Analysis'!G72='Double Entry'!G72,0,1)</f>
        <v>0</v>
      </c>
      <c r="H72" s="125">
        <f>ABS('Data Analysis'!H72-'Double Entry'!H72)</f>
        <v>0</v>
      </c>
      <c r="I72" s="125">
        <f>ABS('Data Analysis'!I72-'Double Entry'!I72)</f>
        <v>0</v>
      </c>
      <c r="J72" s="125">
        <f>ABS('Data Analysis'!J72-'Double Entry'!J72)</f>
        <v>0</v>
      </c>
      <c r="K72" s="125">
        <f>ABS('Data Analysis'!K72-'Double Entry'!K72)</f>
        <v>0</v>
      </c>
      <c r="L72" s="125">
        <f>ABS('Data Analysis'!L72-'Double Entry'!L72)</f>
        <v>0</v>
      </c>
      <c r="M72" s="125">
        <f>ABS('Data Analysis'!M72-'Double Entry'!M72)</f>
        <v>0</v>
      </c>
      <c r="N72" s="125">
        <f>ABS('Data Analysis'!N72-'Double Entry'!N72)</f>
        <v>0</v>
      </c>
      <c r="O72" s="125">
        <f>ABS('Data Analysis'!O72-'Double Entry'!O72)</f>
        <v>0</v>
      </c>
      <c r="P72" s="125">
        <f>ABS('Data Analysis'!P72-'Double Entry'!P72)</f>
        <v>0</v>
      </c>
      <c r="Q72" s="125">
        <f>ABS('Data Analysis'!Q72-'Double Entry'!Q72)</f>
        <v>0</v>
      </c>
      <c r="R72" s="125">
        <f>ABS('Data Analysis'!R72-'Double Entry'!R72)</f>
        <v>0</v>
      </c>
      <c r="S72" s="125">
        <f>ABS('Data Analysis'!S72-'Double Entry'!S72)</f>
        <v>0</v>
      </c>
      <c r="T72" s="125">
        <f>ABS('Data Analysis'!T72-'Double Entry'!T72)</f>
        <v>0</v>
      </c>
      <c r="U72" s="125">
        <f>ABS('Data Analysis'!U72-'Double Entry'!U72)</f>
        <v>0</v>
      </c>
      <c r="V72" s="125">
        <f>ABS('Data Analysis'!V72-'Double Entry'!V72)</f>
        <v>0</v>
      </c>
      <c r="W72" s="125">
        <f>ABS('Data Analysis'!W72-'Double Entry'!W72)</f>
        <v>0</v>
      </c>
      <c r="X72" s="125">
        <f>ABS('Data Analysis'!X72-'Double Entry'!X72)</f>
        <v>0</v>
      </c>
      <c r="Y72" s="125">
        <f>ABS('Data Analysis'!Y72-'Double Entry'!Y72)</f>
        <v>0</v>
      </c>
      <c r="Z72" s="125">
        <f>ABS('Data Analysis'!Z72-'Double Entry'!Z72)</f>
        <v>0</v>
      </c>
      <c r="AA72" s="125">
        <f>ABS('Data Analysis'!AA72-'Double Entry'!AA72)</f>
        <v>0</v>
      </c>
      <c r="AB72" s="125">
        <f>ABS('Data Analysis'!AB72-'Double Entry'!AB72)</f>
        <v>0</v>
      </c>
      <c r="AC72" s="125">
        <f>ABS('Data Analysis'!AC72-'Double Entry'!AC72)</f>
        <v>0</v>
      </c>
      <c r="AD72" s="125">
        <f>ABS('Data Analysis'!AD72-'Double Entry'!AD72)</f>
        <v>0</v>
      </c>
    </row>
    <row r="73" spans="1:30" ht="12.75">
      <c r="A73" s="124">
        <f t="shared" si="0"/>
      </c>
      <c r="B73" s="56"/>
      <c r="C73" s="57"/>
      <c r="E73" s="27"/>
      <c r="G73" s="125">
        <f>IF('Data Analysis'!G73='Double Entry'!G73,0,1)</f>
        <v>0</v>
      </c>
      <c r="H73" s="125">
        <f>ABS('Data Analysis'!H73-'Double Entry'!H73)</f>
        <v>0</v>
      </c>
      <c r="I73" s="125">
        <f>ABS('Data Analysis'!I73-'Double Entry'!I73)</f>
        <v>0</v>
      </c>
      <c r="J73" s="125">
        <f>ABS('Data Analysis'!J73-'Double Entry'!J73)</f>
        <v>0</v>
      </c>
      <c r="K73" s="125">
        <f>ABS('Data Analysis'!K73-'Double Entry'!K73)</f>
        <v>0</v>
      </c>
      <c r="L73" s="125">
        <f>ABS('Data Analysis'!L73-'Double Entry'!L73)</f>
        <v>0</v>
      </c>
      <c r="M73" s="125">
        <f>ABS('Data Analysis'!M73-'Double Entry'!M73)</f>
        <v>0</v>
      </c>
      <c r="N73" s="125">
        <f>ABS('Data Analysis'!N73-'Double Entry'!N73)</f>
        <v>0</v>
      </c>
      <c r="O73" s="125">
        <f>ABS('Data Analysis'!O73-'Double Entry'!O73)</f>
        <v>0</v>
      </c>
      <c r="P73" s="125">
        <f>ABS('Data Analysis'!P73-'Double Entry'!P73)</f>
        <v>0</v>
      </c>
      <c r="Q73" s="125">
        <f>ABS('Data Analysis'!Q73-'Double Entry'!Q73)</f>
        <v>0</v>
      </c>
      <c r="R73" s="125">
        <f>ABS('Data Analysis'!R73-'Double Entry'!R73)</f>
        <v>0</v>
      </c>
      <c r="S73" s="125">
        <f>ABS('Data Analysis'!S73-'Double Entry'!S73)</f>
        <v>0</v>
      </c>
      <c r="T73" s="125">
        <f>ABS('Data Analysis'!T73-'Double Entry'!T73)</f>
        <v>0</v>
      </c>
      <c r="U73" s="125">
        <f>ABS('Data Analysis'!U73-'Double Entry'!U73)</f>
        <v>0</v>
      </c>
      <c r="V73" s="125">
        <f>ABS('Data Analysis'!V73-'Double Entry'!V73)</f>
        <v>0</v>
      </c>
      <c r="W73" s="125">
        <f>ABS('Data Analysis'!W73-'Double Entry'!W73)</f>
        <v>0</v>
      </c>
      <c r="X73" s="125">
        <f>ABS('Data Analysis'!X73-'Double Entry'!X73)</f>
        <v>0</v>
      </c>
      <c r="Y73" s="125">
        <f>ABS('Data Analysis'!Y73-'Double Entry'!Y73)</f>
        <v>0</v>
      </c>
      <c r="Z73" s="125">
        <f>ABS('Data Analysis'!Z73-'Double Entry'!Z73)</f>
        <v>0</v>
      </c>
      <c r="AA73" s="125">
        <f>ABS('Data Analysis'!AA73-'Double Entry'!AA73)</f>
        <v>0</v>
      </c>
      <c r="AB73" s="125">
        <f>ABS('Data Analysis'!AB73-'Double Entry'!AB73)</f>
        <v>0</v>
      </c>
      <c r="AC73" s="125">
        <f>ABS('Data Analysis'!AC73-'Double Entry'!AC73)</f>
        <v>0</v>
      </c>
      <c r="AD73" s="125">
        <f>ABS('Data Analysis'!AD73-'Double Entry'!AD73)</f>
        <v>0</v>
      </c>
    </row>
    <row r="74" spans="1:30" ht="12.75">
      <c r="A74" s="124">
        <f t="shared" si="0"/>
      </c>
      <c r="B74" s="56"/>
      <c r="C74" s="57"/>
      <c r="E74" s="27"/>
      <c r="G74" s="125">
        <f>IF('Data Analysis'!G74='Double Entry'!G74,0,1)</f>
        <v>0</v>
      </c>
      <c r="H74" s="125">
        <f>ABS('Data Analysis'!H74-'Double Entry'!H74)</f>
        <v>0</v>
      </c>
      <c r="I74" s="125">
        <f>ABS('Data Analysis'!I74-'Double Entry'!I74)</f>
        <v>0</v>
      </c>
      <c r="J74" s="125">
        <f>ABS('Data Analysis'!J74-'Double Entry'!J74)</f>
        <v>0</v>
      </c>
      <c r="K74" s="125">
        <f>ABS('Data Analysis'!K74-'Double Entry'!K74)</f>
        <v>0</v>
      </c>
      <c r="L74" s="125">
        <f>ABS('Data Analysis'!L74-'Double Entry'!L74)</f>
        <v>0</v>
      </c>
      <c r="M74" s="125">
        <f>ABS('Data Analysis'!M74-'Double Entry'!M74)</f>
        <v>0</v>
      </c>
      <c r="N74" s="125">
        <f>ABS('Data Analysis'!N74-'Double Entry'!N74)</f>
        <v>0</v>
      </c>
      <c r="O74" s="125">
        <f>ABS('Data Analysis'!O74-'Double Entry'!O74)</f>
        <v>0</v>
      </c>
      <c r="P74" s="125">
        <f>ABS('Data Analysis'!P74-'Double Entry'!P74)</f>
        <v>0</v>
      </c>
      <c r="Q74" s="125">
        <f>ABS('Data Analysis'!Q74-'Double Entry'!Q74)</f>
        <v>0</v>
      </c>
      <c r="R74" s="125">
        <f>ABS('Data Analysis'!R74-'Double Entry'!R74)</f>
        <v>0</v>
      </c>
      <c r="S74" s="125">
        <f>ABS('Data Analysis'!S74-'Double Entry'!S74)</f>
        <v>0</v>
      </c>
      <c r="T74" s="125">
        <f>ABS('Data Analysis'!T74-'Double Entry'!T74)</f>
        <v>0</v>
      </c>
      <c r="U74" s="125">
        <f>ABS('Data Analysis'!U74-'Double Entry'!U74)</f>
        <v>0</v>
      </c>
      <c r="V74" s="125">
        <f>ABS('Data Analysis'!V74-'Double Entry'!V74)</f>
        <v>0</v>
      </c>
      <c r="W74" s="125">
        <f>ABS('Data Analysis'!W74-'Double Entry'!W74)</f>
        <v>0</v>
      </c>
      <c r="X74" s="125">
        <f>ABS('Data Analysis'!X74-'Double Entry'!X74)</f>
        <v>0</v>
      </c>
      <c r="Y74" s="125">
        <f>ABS('Data Analysis'!Y74-'Double Entry'!Y74)</f>
        <v>0</v>
      </c>
      <c r="Z74" s="125">
        <f>ABS('Data Analysis'!Z74-'Double Entry'!Z74)</f>
        <v>0</v>
      </c>
      <c r="AA74" s="125">
        <f>ABS('Data Analysis'!AA74-'Double Entry'!AA74)</f>
        <v>0</v>
      </c>
      <c r="AB74" s="125">
        <f>ABS('Data Analysis'!AB74-'Double Entry'!AB74)</f>
        <v>0</v>
      </c>
      <c r="AC74" s="125">
        <f>ABS('Data Analysis'!AC74-'Double Entry'!AC74)</f>
        <v>0</v>
      </c>
      <c r="AD74" s="125">
        <f>ABS('Data Analysis'!AD74-'Double Entry'!AD74)</f>
        <v>0</v>
      </c>
    </row>
    <row r="75" spans="1:30" ht="12.75">
      <c r="A75" s="124">
        <f t="shared" si="0"/>
      </c>
      <c r="B75" s="56"/>
      <c r="C75" s="57"/>
      <c r="E75" s="27"/>
      <c r="G75" s="125">
        <f>IF('Data Analysis'!G75='Double Entry'!G75,0,1)</f>
        <v>0</v>
      </c>
      <c r="H75" s="125">
        <f>ABS('Data Analysis'!H75-'Double Entry'!H75)</f>
        <v>0</v>
      </c>
      <c r="I75" s="125">
        <f>ABS('Data Analysis'!I75-'Double Entry'!I75)</f>
        <v>0</v>
      </c>
      <c r="J75" s="125">
        <f>ABS('Data Analysis'!J75-'Double Entry'!J75)</f>
        <v>0</v>
      </c>
      <c r="K75" s="125">
        <f>ABS('Data Analysis'!K75-'Double Entry'!K75)</f>
        <v>0</v>
      </c>
      <c r="L75" s="125">
        <f>ABS('Data Analysis'!L75-'Double Entry'!L75)</f>
        <v>0</v>
      </c>
      <c r="M75" s="125">
        <f>ABS('Data Analysis'!M75-'Double Entry'!M75)</f>
        <v>0</v>
      </c>
      <c r="N75" s="125">
        <f>ABS('Data Analysis'!N75-'Double Entry'!N75)</f>
        <v>0</v>
      </c>
      <c r="O75" s="125">
        <f>ABS('Data Analysis'!O75-'Double Entry'!O75)</f>
        <v>0</v>
      </c>
      <c r="P75" s="125">
        <f>ABS('Data Analysis'!P75-'Double Entry'!P75)</f>
        <v>0</v>
      </c>
      <c r="Q75" s="125">
        <f>ABS('Data Analysis'!Q75-'Double Entry'!Q75)</f>
        <v>0</v>
      </c>
      <c r="R75" s="125">
        <f>ABS('Data Analysis'!R75-'Double Entry'!R75)</f>
        <v>0</v>
      </c>
      <c r="S75" s="125">
        <f>ABS('Data Analysis'!S75-'Double Entry'!S75)</f>
        <v>0</v>
      </c>
      <c r="T75" s="125">
        <f>ABS('Data Analysis'!T75-'Double Entry'!T75)</f>
        <v>0</v>
      </c>
      <c r="U75" s="125">
        <f>ABS('Data Analysis'!U75-'Double Entry'!U75)</f>
        <v>0</v>
      </c>
      <c r="V75" s="125">
        <f>ABS('Data Analysis'!V75-'Double Entry'!V75)</f>
        <v>0</v>
      </c>
      <c r="W75" s="125">
        <f>ABS('Data Analysis'!W75-'Double Entry'!W75)</f>
        <v>0</v>
      </c>
      <c r="X75" s="125">
        <f>ABS('Data Analysis'!X75-'Double Entry'!X75)</f>
        <v>0</v>
      </c>
      <c r="Y75" s="125">
        <f>ABS('Data Analysis'!Y75-'Double Entry'!Y75)</f>
        <v>0</v>
      </c>
      <c r="Z75" s="125">
        <f>ABS('Data Analysis'!Z75-'Double Entry'!Z75)</f>
        <v>0</v>
      </c>
      <c r="AA75" s="125">
        <f>ABS('Data Analysis'!AA75-'Double Entry'!AA75)</f>
        <v>0</v>
      </c>
      <c r="AB75" s="125">
        <f>ABS('Data Analysis'!AB75-'Double Entry'!AB75)</f>
        <v>0</v>
      </c>
      <c r="AC75" s="125">
        <f>ABS('Data Analysis'!AC75-'Double Entry'!AC75)</f>
        <v>0</v>
      </c>
      <c r="AD75" s="125">
        <f>ABS('Data Analysis'!AD75-'Double Entry'!AD75)</f>
        <v>0</v>
      </c>
    </row>
    <row r="76" spans="1:30" ht="12.75">
      <c r="A76" s="124">
        <f t="shared" si="0"/>
      </c>
      <c r="B76" s="56"/>
      <c r="C76" s="57"/>
      <c r="E76" s="27"/>
      <c r="G76" s="125">
        <f>IF('Data Analysis'!G76='Double Entry'!G76,0,1)</f>
        <v>0</v>
      </c>
      <c r="H76" s="125">
        <f>ABS('Data Analysis'!H76-'Double Entry'!H76)</f>
        <v>0</v>
      </c>
      <c r="I76" s="125">
        <f>ABS('Data Analysis'!I76-'Double Entry'!I76)</f>
        <v>0</v>
      </c>
      <c r="J76" s="125">
        <f>ABS('Data Analysis'!J76-'Double Entry'!J76)</f>
        <v>0</v>
      </c>
      <c r="K76" s="125">
        <f>ABS('Data Analysis'!K76-'Double Entry'!K76)</f>
        <v>0</v>
      </c>
      <c r="L76" s="125">
        <f>ABS('Data Analysis'!L76-'Double Entry'!L76)</f>
        <v>0</v>
      </c>
      <c r="M76" s="125">
        <f>ABS('Data Analysis'!M76-'Double Entry'!M76)</f>
        <v>0</v>
      </c>
      <c r="N76" s="125">
        <f>ABS('Data Analysis'!N76-'Double Entry'!N76)</f>
        <v>0</v>
      </c>
      <c r="O76" s="125">
        <f>ABS('Data Analysis'!O76-'Double Entry'!O76)</f>
        <v>0</v>
      </c>
      <c r="P76" s="125">
        <f>ABS('Data Analysis'!P76-'Double Entry'!P76)</f>
        <v>0</v>
      </c>
      <c r="Q76" s="125">
        <f>ABS('Data Analysis'!Q76-'Double Entry'!Q76)</f>
        <v>0</v>
      </c>
      <c r="R76" s="125">
        <f>ABS('Data Analysis'!R76-'Double Entry'!R76)</f>
        <v>0</v>
      </c>
      <c r="S76" s="125">
        <f>ABS('Data Analysis'!S76-'Double Entry'!S76)</f>
        <v>0</v>
      </c>
      <c r="T76" s="125">
        <f>ABS('Data Analysis'!T76-'Double Entry'!T76)</f>
        <v>0</v>
      </c>
      <c r="U76" s="125">
        <f>ABS('Data Analysis'!U76-'Double Entry'!U76)</f>
        <v>0</v>
      </c>
      <c r="V76" s="125">
        <f>ABS('Data Analysis'!V76-'Double Entry'!V76)</f>
        <v>0</v>
      </c>
      <c r="W76" s="125">
        <f>ABS('Data Analysis'!W76-'Double Entry'!W76)</f>
        <v>0</v>
      </c>
      <c r="X76" s="125">
        <f>ABS('Data Analysis'!X76-'Double Entry'!X76)</f>
        <v>0</v>
      </c>
      <c r="Y76" s="125">
        <f>ABS('Data Analysis'!Y76-'Double Entry'!Y76)</f>
        <v>0</v>
      </c>
      <c r="Z76" s="125">
        <f>ABS('Data Analysis'!Z76-'Double Entry'!Z76)</f>
        <v>0</v>
      </c>
      <c r="AA76" s="125">
        <f>ABS('Data Analysis'!AA76-'Double Entry'!AA76)</f>
        <v>0</v>
      </c>
      <c r="AB76" s="125">
        <f>ABS('Data Analysis'!AB76-'Double Entry'!AB76)</f>
        <v>0</v>
      </c>
      <c r="AC76" s="125">
        <f>ABS('Data Analysis'!AC76-'Double Entry'!AC76)</f>
        <v>0</v>
      </c>
      <c r="AD76" s="125">
        <f>ABS('Data Analysis'!AD76-'Double Entry'!AD76)</f>
        <v>0</v>
      </c>
    </row>
    <row r="77" spans="1:30" ht="12.75">
      <c r="A77" s="124">
        <f t="shared" si="0"/>
      </c>
      <c r="B77" s="56"/>
      <c r="C77" s="57"/>
      <c r="E77" s="27"/>
      <c r="G77" s="125">
        <f>IF('Data Analysis'!G77='Double Entry'!G77,0,1)</f>
        <v>0</v>
      </c>
      <c r="H77" s="125">
        <f>ABS('Data Analysis'!H77-'Double Entry'!H77)</f>
        <v>0</v>
      </c>
      <c r="I77" s="125">
        <f>ABS('Data Analysis'!I77-'Double Entry'!I77)</f>
        <v>0</v>
      </c>
      <c r="J77" s="125">
        <f>ABS('Data Analysis'!J77-'Double Entry'!J77)</f>
        <v>0</v>
      </c>
      <c r="K77" s="125">
        <f>ABS('Data Analysis'!K77-'Double Entry'!K77)</f>
        <v>0</v>
      </c>
      <c r="L77" s="125">
        <f>ABS('Data Analysis'!L77-'Double Entry'!L77)</f>
        <v>0</v>
      </c>
      <c r="M77" s="125">
        <f>ABS('Data Analysis'!M77-'Double Entry'!M77)</f>
        <v>0</v>
      </c>
      <c r="N77" s="125">
        <f>ABS('Data Analysis'!N77-'Double Entry'!N77)</f>
        <v>0</v>
      </c>
      <c r="O77" s="125">
        <f>ABS('Data Analysis'!O77-'Double Entry'!O77)</f>
        <v>0</v>
      </c>
      <c r="P77" s="125">
        <f>ABS('Data Analysis'!P77-'Double Entry'!P77)</f>
        <v>0</v>
      </c>
      <c r="Q77" s="125">
        <f>ABS('Data Analysis'!Q77-'Double Entry'!Q77)</f>
        <v>0</v>
      </c>
      <c r="R77" s="125">
        <f>ABS('Data Analysis'!R77-'Double Entry'!R77)</f>
        <v>0</v>
      </c>
      <c r="S77" s="125">
        <f>ABS('Data Analysis'!S77-'Double Entry'!S77)</f>
        <v>0</v>
      </c>
      <c r="T77" s="125">
        <f>ABS('Data Analysis'!T77-'Double Entry'!T77)</f>
        <v>0</v>
      </c>
      <c r="U77" s="125">
        <f>ABS('Data Analysis'!U77-'Double Entry'!U77)</f>
        <v>0</v>
      </c>
      <c r="V77" s="125">
        <f>ABS('Data Analysis'!V77-'Double Entry'!V77)</f>
        <v>0</v>
      </c>
      <c r="W77" s="125">
        <f>ABS('Data Analysis'!W77-'Double Entry'!W77)</f>
        <v>0</v>
      </c>
      <c r="X77" s="125">
        <f>ABS('Data Analysis'!X77-'Double Entry'!X77)</f>
        <v>0</v>
      </c>
      <c r="Y77" s="125">
        <f>ABS('Data Analysis'!Y77-'Double Entry'!Y77)</f>
        <v>0</v>
      </c>
      <c r="Z77" s="125">
        <f>ABS('Data Analysis'!Z77-'Double Entry'!Z77)</f>
        <v>0</v>
      </c>
      <c r="AA77" s="125">
        <f>ABS('Data Analysis'!AA77-'Double Entry'!AA77)</f>
        <v>0</v>
      </c>
      <c r="AB77" s="125">
        <f>ABS('Data Analysis'!AB77-'Double Entry'!AB77)</f>
        <v>0</v>
      </c>
      <c r="AC77" s="125">
        <f>ABS('Data Analysis'!AC77-'Double Entry'!AC77)</f>
        <v>0</v>
      </c>
      <c r="AD77" s="125">
        <f>ABS('Data Analysis'!AD77-'Double Entry'!AD77)</f>
        <v>0</v>
      </c>
    </row>
    <row r="78" spans="1:30" ht="12.75">
      <c r="A78" s="124">
        <f t="shared" si="0"/>
      </c>
      <c r="B78" s="56"/>
      <c r="C78" s="57"/>
      <c r="E78" s="27"/>
      <c r="G78" s="125">
        <f>IF('Data Analysis'!G78='Double Entry'!G78,0,1)</f>
        <v>0</v>
      </c>
      <c r="H78" s="125">
        <f>ABS('Data Analysis'!H78-'Double Entry'!H78)</f>
        <v>0</v>
      </c>
      <c r="I78" s="125">
        <f>ABS('Data Analysis'!I78-'Double Entry'!I78)</f>
        <v>0</v>
      </c>
      <c r="J78" s="125">
        <f>ABS('Data Analysis'!J78-'Double Entry'!J78)</f>
        <v>0</v>
      </c>
      <c r="K78" s="125">
        <f>ABS('Data Analysis'!K78-'Double Entry'!K78)</f>
        <v>0</v>
      </c>
      <c r="L78" s="125">
        <f>ABS('Data Analysis'!L78-'Double Entry'!L78)</f>
        <v>0</v>
      </c>
      <c r="M78" s="125">
        <f>ABS('Data Analysis'!M78-'Double Entry'!M78)</f>
        <v>0</v>
      </c>
      <c r="N78" s="125">
        <f>ABS('Data Analysis'!N78-'Double Entry'!N78)</f>
        <v>0</v>
      </c>
      <c r="O78" s="125">
        <f>ABS('Data Analysis'!O78-'Double Entry'!O78)</f>
        <v>0</v>
      </c>
      <c r="P78" s="125">
        <f>ABS('Data Analysis'!P78-'Double Entry'!P78)</f>
        <v>0</v>
      </c>
      <c r="Q78" s="125">
        <f>ABS('Data Analysis'!Q78-'Double Entry'!Q78)</f>
        <v>0</v>
      </c>
      <c r="R78" s="125">
        <f>ABS('Data Analysis'!R78-'Double Entry'!R78)</f>
        <v>0</v>
      </c>
      <c r="S78" s="125">
        <f>ABS('Data Analysis'!S78-'Double Entry'!S78)</f>
        <v>0</v>
      </c>
      <c r="T78" s="125">
        <f>ABS('Data Analysis'!T78-'Double Entry'!T78)</f>
        <v>0</v>
      </c>
      <c r="U78" s="125">
        <f>ABS('Data Analysis'!U78-'Double Entry'!U78)</f>
        <v>0</v>
      </c>
      <c r="V78" s="125">
        <f>ABS('Data Analysis'!V78-'Double Entry'!V78)</f>
        <v>0</v>
      </c>
      <c r="W78" s="125">
        <f>ABS('Data Analysis'!W78-'Double Entry'!W78)</f>
        <v>0</v>
      </c>
      <c r="X78" s="125">
        <f>ABS('Data Analysis'!X78-'Double Entry'!X78)</f>
        <v>0</v>
      </c>
      <c r="Y78" s="125">
        <f>ABS('Data Analysis'!Y78-'Double Entry'!Y78)</f>
        <v>0</v>
      </c>
      <c r="Z78" s="125">
        <f>ABS('Data Analysis'!Z78-'Double Entry'!Z78)</f>
        <v>0</v>
      </c>
      <c r="AA78" s="125">
        <f>ABS('Data Analysis'!AA78-'Double Entry'!AA78)</f>
        <v>0</v>
      </c>
      <c r="AB78" s="125">
        <f>ABS('Data Analysis'!AB78-'Double Entry'!AB78)</f>
        <v>0</v>
      </c>
      <c r="AC78" s="125">
        <f>ABS('Data Analysis'!AC78-'Double Entry'!AC78)</f>
        <v>0</v>
      </c>
      <c r="AD78" s="125">
        <f>ABS('Data Analysis'!AD78-'Double Entry'!AD78)</f>
        <v>0</v>
      </c>
    </row>
    <row r="79" spans="1:30" ht="12.75">
      <c r="A79" s="124">
        <f t="shared" si="0"/>
      </c>
      <c r="B79" s="56"/>
      <c r="C79" s="57"/>
      <c r="E79" s="27"/>
      <c r="G79" s="125">
        <f>IF('Data Analysis'!G79='Double Entry'!G79,0,1)</f>
        <v>0</v>
      </c>
      <c r="H79" s="125">
        <f>ABS('Data Analysis'!H79-'Double Entry'!H79)</f>
        <v>0</v>
      </c>
      <c r="I79" s="125">
        <f>ABS('Data Analysis'!I79-'Double Entry'!I79)</f>
        <v>0</v>
      </c>
      <c r="J79" s="125">
        <f>ABS('Data Analysis'!J79-'Double Entry'!J79)</f>
        <v>0</v>
      </c>
      <c r="K79" s="125">
        <f>ABS('Data Analysis'!K79-'Double Entry'!K79)</f>
        <v>0</v>
      </c>
      <c r="L79" s="125">
        <f>ABS('Data Analysis'!L79-'Double Entry'!L79)</f>
        <v>0</v>
      </c>
      <c r="M79" s="125">
        <f>ABS('Data Analysis'!M79-'Double Entry'!M79)</f>
        <v>0</v>
      </c>
      <c r="N79" s="125">
        <f>ABS('Data Analysis'!N79-'Double Entry'!N79)</f>
        <v>0</v>
      </c>
      <c r="O79" s="125">
        <f>ABS('Data Analysis'!O79-'Double Entry'!O79)</f>
        <v>0</v>
      </c>
      <c r="P79" s="125">
        <f>ABS('Data Analysis'!P79-'Double Entry'!P79)</f>
        <v>0</v>
      </c>
      <c r="Q79" s="125">
        <f>ABS('Data Analysis'!Q79-'Double Entry'!Q79)</f>
        <v>0</v>
      </c>
      <c r="R79" s="125">
        <f>ABS('Data Analysis'!R79-'Double Entry'!R79)</f>
        <v>0</v>
      </c>
      <c r="S79" s="125">
        <f>ABS('Data Analysis'!S79-'Double Entry'!S79)</f>
        <v>0</v>
      </c>
      <c r="T79" s="125">
        <f>ABS('Data Analysis'!T79-'Double Entry'!T79)</f>
        <v>0</v>
      </c>
      <c r="U79" s="125">
        <f>ABS('Data Analysis'!U79-'Double Entry'!U79)</f>
        <v>0</v>
      </c>
      <c r="V79" s="125">
        <f>ABS('Data Analysis'!V79-'Double Entry'!V79)</f>
        <v>0</v>
      </c>
      <c r="W79" s="125">
        <f>ABS('Data Analysis'!W79-'Double Entry'!W79)</f>
        <v>0</v>
      </c>
      <c r="X79" s="125">
        <f>ABS('Data Analysis'!X79-'Double Entry'!X79)</f>
        <v>0</v>
      </c>
      <c r="Y79" s="125">
        <f>ABS('Data Analysis'!Y79-'Double Entry'!Y79)</f>
        <v>0</v>
      </c>
      <c r="Z79" s="125">
        <f>ABS('Data Analysis'!Z79-'Double Entry'!Z79)</f>
        <v>0</v>
      </c>
      <c r="AA79" s="125">
        <f>ABS('Data Analysis'!AA79-'Double Entry'!AA79)</f>
        <v>0</v>
      </c>
      <c r="AB79" s="125">
        <f>ABS('Data Analysis'!AB79-'Double Entry'!AB79)</f>
        <v>0</v>
      </c>
      <c r="AC79" s="125">
        <f>ABS('Data Analysis'!AC79-'Double Entry'!AC79)</f>
        <v>0</v>
      </c>
      <c r="AD79" s="125">
        <f>ABS('Data Analysis'!AD79-'Double Entry'!AD79)</f>
        <v>0</v>
      </c>
    </row>
    <row r="80" spans="1:30" ht="12.75">
      <c r="A80" s="124">
        <f t="shared" si="0"/>
      </c>
      <c r="B80" s="56"/>
      <c r="C80" s="57"/>
      <c r="E80" s="27"/>
      <c r="G80" s="125">
        <f>IF('Data Analysis'!G80='Double Entry'!G80,0,1)</f>
        <v>0</v>
      </c>
      <c r="H80" s="125">
        <f>ABS('Data Analysis'!H80-'Double Entry'!H80)</f>
        <v>0</v>
      </c>
      <c r="I80" s="125">
        <f>ABS('Data Analysis'!I80-'Double Entry'!I80)</f>
        <v>0</v>
      </c>
      <c r="J80" s="125">
        <f>ABS('Data Analysis'!J80-'Double Entry'!J80)</f>
        <v>0</v>
      </c>
      <c r="K80" s="125">
        <f>ABS('Data Analysis'!K80-'Double Entry'!K80)</f>
        <v>0</v>
      </c>
      <c r="L80" s="125">
        <f>ABS('Data Analysis'!L80-'Double Entry'!L80)</f>
        <v>0</v>
      </c>
      <c r="M80" s="125">
        <f>ABS('Data Analysis'!M80-'Double Entry'!M80)</f>
        <v>0</v>
      </c>
      <c r="N80" s="125">
        <f>ABS('Data Analysis'!N80-'Double Entry'!N80)</f>
        <v>0</v>
      </c>
      <c r="O80" s="125">
        <f>ABS('Data Analysis'!O80-'Double Entry'!O80)</f>
        <v>0</v>
      </c>
      <c r="P80" s="125">
        <f>ABS('Data Analysis'!P80-'Double Entry'!P80)</f>
        <v>0</v>
      </c>
      <c r="Q80" s="125">
        <f>ABS('Data Analysis'!Q80-'Double Entry'!Q80)</f>
        <v>0</v>
      </c>
      <c r="R80" s="125">
        <f>ABS('Data Analysis'!R80-'Double Entry'!R80)</f>
        <v>0</v>
      </c>
      <c r="S80" s="125">
        <f>ABS('Data Analysis'!S80-'Double Entry'!S80)</f>
        <v>0</v>
      </c>
      <c r="T80" s="125">
        <f>ABS('Data Analysis'!T80-'Double Entry'!T80)</f>
        <v>0</v>
      </c>
      <c r="U80" s="125">
        <f>ABS('Data Analysis'!U80-'Double Entry'!U80)</f>
        <v>0</v>
      </c>
      <c r="V80" s="125">
        <f>ABS('Data Analysis'!V80-'Double Entry'!V80)</f>
        <v>0</v>
      </c>
      <c r="W80" s="125">
        <f>ABS('Data Analysis'!W80-'Double Entry'!W80)</f>
        <v>0</v>
      </c>
      <c r="X80" s="125">
        <f>ABS('Data Analysis'!X80-'Double Entry'!X80)</f>
        <v>0</v>
      </c>
      <c r="Y80" s="125">
        <f>ABS('Data Analysis'!Y80-'Double Entry'!Y80)</f>
        <v>0</v>
      </c>
      <c r="Z80" s="125">
        <f>ABS('Data Analysis'!Z80-'Double Entry'!Z80)</f>
        <v>0</v>
      </c>
      <c r="AA80" s="125">
        <f>ABS('Data Analysis'!AA80-'Double Entry'!AA80)</f>
        <v>0</v>
      </c>
      <c r="AB80" s="125">
        <f>ABS('Data Analysis'!AB80-'Double Entry'!AB80)</f>
        <v>0</v>
      </c>
      <c r="AC80" s="125">
        <f>ABS('Data Analysis'!AC80-'Double Entry'!AC80)</f>
        <v>0</v>
      </c>
      <c r="AD80" s="125">
        <f>ABS('Data Analysis'!AD80-'Double Entry'!AD80)</f>
        <v>0</v>
      </c>
    </row>
    <row r="81" spans="1:30" ht="12.75">
      <c r="A81" s="124">
        <f t="shared" si="0"/>
      </c>
      <c r="B81" s="56"/>
      <c r="C81" s="57"/>
      <c r="E81" s="27"/>
      <c r="G81" s="125">
        <f>IF('Data Analysis'!G81='Double Entry'!G81,0,1)</f>
        <v>0</v>
      </c>
      <c r="H81" s="125">
        <f>ABS('Data Analysis'!H81-'Double Entry'!H81)</f>
        <v>0</v>
      </c>
      <c r="I81" s="125">
        <f>ABS('Data Analysis'!I81-'Double Entry'!I81)</f>
        <v>0</v>
      </c>
      <c r="J81" s="125">
        <f>ABS('Data Analysis'!J81-'Double Entry'!J81)</f>
        <v>0</v>
      </c>
      <c r="K81" s="125">
        <f>ABS('Data Analysis'!K81-'Double Entry'!K81)</f>
        <v>0</v>
      </c>
      <c r="L81" s="125">
        <f>ABS('Data Analysis'!L81-'Double Entry'!L81)</f>
        <v>0</v>
      </c>
      <c r="M81" s="125">
        <f>ABS('Data Analysis'!M81-'Double Entry'!M81)</f>
        <v>0</v>
      </c>
      <c r="N81" s="125">
        <f>ABS('Data Analysis'!N81-'Double Entry'!N81)</f>
        <v>0</v>
      </c>
      <c r="O81" s="125">
        <f>ABS('Data Analysis'!O81-'Double Entry'!O81)</f>
        <v>0</v>
      </c>
      <c r="P81" s="125">
        <f>ABS('Data Analysis'!P81-'Double Entry'!P81)</f>
        <v>0</v>
      </c>
      <c r="Q81" s="125">
        <f>ABS('Data Analysis'!Q81-'Double Entry'!Q81)</f>
        <v>0</v>
      </c>
      <c r="R81" s="125">
        <f>ABS('Data Analysis'!R81-'Double Entry'!R81)</f>
        <v>0</v>
      </c>
      <c r="S81" s="125">
        <f>ABS('Data Analysis'!S81-'Double Entry'!S81)</f>
        <v>0</v>
      </c>
      <c r="T81" s="125">
        <f>ABS('Data Analysis'!T81-'Double Entry'!T81)</f>
        <v>0</v>
      </c>
      <c r="U81" s="125">
        <f>ABS('Data Analysis'!U81-'Double Entry'!U81)</f>
        <v>0</v>
      </c>
      <c r="V81" s="125">
        <f>ABS('Data Analysis'!V81-'Double Entry'!V81)</f>
        <v>0</v>
      </c>
      <c r="W81" s="125">
        <f>ABS('Data Analysis'!W81-'Double Entry'!W81)</f>
        <v>0</v>
      </c>
      <c r="X81" s="125">
        <f>ABS('Data Analysis'!X81-'Double Entry'!X81)</f>
        <v>0</v>
      </c>
      <c r="Y81" s="125">
        <f>ABS('Data Analysis'!Y81-'Double Entry'!Y81)</f>
        <v>0</v>
      </c>
      <c r="Z81" s="125">
        <f>ABS('Data Analysis'!Z81-'Double Entry'!Z81)</f>
        <v>0</v>
      </c>
      <c r="AA81" s="125">
        <f>ABS('Data Analysis'!AA81-'Double Entry'!AA81)</f>
        <v>0</v>
      </c>
      <c r="AB81" s="125">
        <f>ABS('Data Analysis'!AB81-'Double Entry'!AB81)</f>
        <v>0</v>
      </c>
      <c r="AC81" s="125">
        <f>ABS('Data Analysis'!AC81-'Double Entry'!AC81)</f>
        <v>0</v>
      </c>
      <c r="AD81" s="125">
        <f>ABS('Data Analysis'!AD81-'Double Entry'!AD81)</f>
        <v>0</v>
      </c>
    </row>
    <row r="82" spans="1:30" ht="12.75">
      <c r="A82" s="124">
        <f t="shared" si="0"/>
      </c>
      <c r="B82" s="56"/>
      <c r="C82" s="57"/>
      <c r="E82" s="27"/>
      <c r="G82" s="125">
        <f>IF('Data Analysis'!G82='Double Entry'!G82,0,1)</f>
        <v>0</v>
      </c>
      <c r="H82" s="125">
        <f>ABS('Data Analysis'!H82-'Double Entry'!H82)</f>
        <v>0</v>
      </c>
      <c r="I82" s="125">
        <f>ABS('Data Analysis'!I82-'Double Entry'!I82)</f>
        <v>0</v>
      </c>
      <c r="J82" s="125">
        <f>ABS('Data Analysis'!J82-'Double Entry'!J82)</f>
        <v>0</v>
      </c>
      <c r="K82" s="125">
        <f>ABS('Data Analysis'!K82-'Double Entry'!K82)</f>
        <v>0</v>
      </c>
      <c r="L82" s="125">
        <f>ABS('Data Analysis'!L82-'Double Entry'!L82)</f>
        <v>0</v>
      </c>
      <c r="M82" s="125">
        <f>ABS('Data Analysis'!M82-'Double Entry'!M82)</f>
        <v>0</v>
      </c>
      <c r="N82" s="125">
        <f>ABS('Data Analysis'!N82-'Double Entry'!N82)</f>
        <v>0</v>
      </c>
      <c r="O82" s="125">
        <f>ABS('Data Analysis'!O82-'Double Entry'!O82)</f>
        <v>0</v>
      </c>
      <c r="P82" s="125">
        <f>ABS('Data Analysis'!P82-'Double Entry'!P82)</f>
        <v>0</v>
      </c>
      <c r="Q82" s="125">
        <f>ABS('Data Analysis'!Q82-'Double Entry'!Q82)</f>
        <v>0</v>
      </c>
      <c r="R82" s="125">
        <f>ABS('Data Analysis'!R82-'Double Entry'!R82)</f>
        <v>0</v>
      </c>
      <c r="S82" s="125">
        <f>ABS('Data Analysis'!S82-'Double Entry'!S82)</f>
        <v>0</v>
      </c>
      <c r="T82" s="125">
        <f>ABS('Data Analysis'!T82-'Double Entry'!T82)</f>
        <v>0</v>
      </c>
      <c r="U82" s="125">
        <f>ABS('Data Analysis'!U82-'Double Entry'!U82)</f>
        <v>0</v>
      </c>
      <c r="V82" s="125">
        <f>ABS('Data Analysis'!V82-'Double Entry'!V82)</f>
        <v>0</v>
      </c>
      <c r="W82" s="125">
        <f>ABS('Data Analysis'!W82-'Double Entry'!W82)</f>
        <v>0</v>
      </c>
      <c r="X82" s="125">
        <f>ABS('Data Analysis'!X82-'Double Entry'!X82)</f>
        <v>0</v>
      </c>
      <c r="Y82" s="125">
        <f>ABS('Data Analysis'!Y82-'Double Entry'!Y82)</f>
        <v>0</v>
      </c>
      <c r="Z82" s="125">
        <f>ABS('Data Analysis'!Z82-'Double Entry'!Z82)</f>
        <v>0</v>
      </c>
      <c r="AA82" s="125">
        <f>ABS('Data Analysis'!AA82-'Double Entry'!AA82)</f>
        <v>0</v>
      </c>
      <c r="AB82" s="125">
        <f>ABS('Data Analysis'!AB82-'Double Entry'!AB82)</f>
        <v>0</v>
      </c>
      <c r="AC82" s="125">
        <f>ABS('Data Analysis'!AC82-'Double Entry'!AC82)</f>
        <v>0</v>
      </c>
      <c r="AD82" s="125">
        <f>ABS('Data Analysis'!AD82-'Double Entry'!AD82)</f>
        <v>0</v>
      </c>
    </row>
    <row r="83" spans="1:30" ht="12.75">
      <c r="A83" s="124">
        <f t="shared" si="0"/>
      </c>
      <c r="B83" s="56"/>
      <c r="C83" s="57"/>
      <c r="E83" s="27"/>
      <c r="G83" s="125">
        <f>IF('Data Analysis'!G83='Double Entry'!G83,0,1)</f>
        <v>0</v>
      </c>
      <c r="H83" s="125">
        <f>ABS('Data Analysis'!H83-'Double Entry'!H83)</f>
        <v>0</v>
      </c>
      <c r="I83" s="125">
        <f>ABS('Data Analysis'!I83-'Double Entry'!I83)</f>
        <v>0</v>
      </c>
      <c r="J83" s="125">
        <f>ABS('Data Analysis'!J83-'Double Entry'!J83)</f>
        <v>0</v>
      </c>
      <c r="K83" s="125">
        <f>ABS('Data Analysis'!K83-'Double Entry'!K83)</f>
        <v>0</v>
      </c>
      <c r="L83" s="125">
        <f>ABS('Data Analysis'!L83-'Double Entry'!L83)</f>
        <v>0</v>
      </c>
      <c r="M83" s="125">
        <f>ABS('Data Analysis'!M83-'Double Entry'!M83)</f>
        <v>0</v>
      </c>
      <c r="N83" s="125">
        <f>ABS('Data Analysis'!N83-'Double Entry'!N83)</f>
        <v>0</v>
      </c>
      <c r="O83" s="125">
        <f>ABS('Data Analysis'!O83-'Double Entry'!O83)</f>
        <v>0</v>
      </c>
      <c r="P83" s="125">
        <f>ABS('Data Analysis'!P83-'Double Entry'!P83)</f>
        <v>0</v>
      </c>
      <c r="Q83" s="125">
        <f>ABS('Data Analysis'!Q83-'Double Entry'!Q83)</f>
        <v>0</v>
      </c>
      <c r="R83" s="125">
        <f>ABS('Data Analysis'!R83-'Double Entry'!R83)</f>
        <v>0</v>
      </c>
      <c r="S83" s="125">
        <f>ABS('Data Analysis'!S83-'Double Entry'!S83)</f>
        <v>0</v>
      </c>
      <c r="T83" s="125">
        <f>ABS('Data Analysis'!T83-'Double Entry'!T83)</f>
        <v>0</v>
      </c>
      <c r="U83" s="125">
        <f>ABS('Data Analysis'!U83-'Double Entry'!U83)</f>
        <v>0</v>
      </c>
      <c r="V83" s="125">
        <f>ABS('Data Analysis'!V83-'Double Entry'!V83)</f>
        <v>0</v>
      </c>
      <c r="W83" s="125">
        <f>ABS('Data Analysis'!W83-'Double Entry'!W83)</f>
        <v>0</v>
      </c>
      <c r="X83" s="125">
        <f>ABS('Data Analysis'!X83-'Double Entry'!X83)</f>
        <v>0</v>
      </c>
      <c r="Y83" s="125">
        <f>ABS('Data Analysis'!Y83-'Double Entry'!Y83)</f>
        <v>0</v>
      </c>
      <c r="Z83" s="125">
        <f>ABS('Data Analysis'!Z83-'Double Entry'!Z83)</f>
        <v>0</v>
      </c>
      <c r="AA83" s="125">
        <f>ABS('Data Analysis'!AA83-'Double Entry'!AA83)</f>
        <v>0</v>
      </c>
      <c r="AB83" s="125">
        <f>ABS('Data Analysis'!AB83-'Double Entry'!AB83)</f>
        <v>0</v>
      </c>
      <c r="AC83" s="125">
        <f>ABS('Data Analysis'!AC83-'Double Entry'!AC83)</f>
        <v>0</v>
      </c>
      <c r="AD83" s="125">
        <f>ABS('Data Analysis'!AD83-'Double Entry'!AD83)</f>
        <v>0</v>
      </c>
    </row>
    <row r="84" spans="1:30" ht="12.75">
      <c r="A84" s="124">
        <f t="shared" si="0"/>
      </c>
      <c r="B84" s="56"/>
      <c r="C84" s="57"/>
      <c r="E84" s="27"/>
      <c r="G84" s="125">
        <f>IF('Data Analysis'!G84='Double Entry'!G84,0,1)</f>
        <v>0</v>
      </c>
      <c r="H84" s="125">
        <f>ABS('Data Analysis'!H84-'Double Entry'!H84)</f>
        <v>0</v>
      </c>
      <c r="I84" s="125">
        <f>ABS('Data Analysis'!I84-'Double Entry'!I84)</f>
        <v>0</v>
      </c>
      <c r="J84" s="125">
        <f>ABS('Data Analysis'!J84-'Double Entry'!J84)</f>
        <v>0</v>
      </c>
      <c r="K84" s="125">
        <f>ABS('Data Analysis'!K84-'Double Entry'!K84)</f>
        <v>0</v>
      </c>
      <c r="L84" s="125">
        <f>ABS('Data Analysis'!L84-'Double Entry'!L84)</f>
        <v>0</v>
      </c>
      <c r="M84" s="125">
        <f>ABS('Data Analysis'!M84-'Double Entry'!M84)</f>
        <v>0</v>
      </c>
      <c r="N84" s="125">
        <f>ABS('Data Analysis'!N84-'Double Entry'!N84)</f>
        <v>0</v>
      </c>
      <c r="O84" s="125">
        <f>ABS('Data Analysis'!O84-'Double Entry'!O84)</f>
        <v>0</v>
      </c>
      <c r="P84" s="125">
        <f>ABS('Data Analysis'!P84-'Double Entry'!P84)</f>
        <v>0</v>
      </c>
      <c r="Q84" s="125">
        <f>ABS('Data Analysis'!Q84-'Double Entry'!Q84)</f>
        <v>0</v>
      </c>
      <c r="R84" s="125">
        <f>ABS('Data Analysis'!R84-'Double Entry'!R84)</f>
        <v>0</v>
      </c>
      <c r="S84" s="125">
        <f>ABS('Data Analysis'!S84-'Double Entry'!S84)</f>
        <v>0</v>
      </c>
      <c r="T84" s="125">
        <f>ABS('Data Analysis'!T84-'Double Entry'!T84)</f>
        <v>0</v>
      </c>
      <c r="U84" s="125">
        <f>ABS('Data Analysis'!U84-'Double Entry'!U84)</f>
        <v>0</v>
      </c>
      <c r="V84" s="125">
        <f>ABS('Data Analysis'!V84-'Double Entry'!V84)</f>
        <v>0</v>
      </c>
      <c r="W84" s="125">
        <f>ABS('Data Analysis'!W84-'Double Entry'!W84)</f>
        <v>0</v>
      </c>
      <c r="X84" s="125">
        <f>ABS('Data Analysis'!X84-'Double Entry'!X84)</f>
        <v>0</v>
      </c>
      <c r="Y84" s="125">
        <f>ABS('Data Analysis'!Y84-'Double Entry'!Y84)</f>
        <v>0</v>
      </c>
      <c r="Z84" s="125">
        <f>ABS('Data Analysis'!Z84-'Double Entry'!Z84)</f>
        <v>0</v>
      </c>
      <c r="AA84" s="125">
        <f>ABS('Data Analysis'!AA84-'Double Entry'!AA84)</f>
        <v>0</v>
      </c>
      <c r="AB84" s="125">
        <f>ABS('Data Analysis'!AB84-'Double Entry'!AB84)</f>
        <v>0</v>
      </c>
      <c r="AC84" s="125">
        <f>ABS('Data Analysis'!AC84-'Double Entry'!AC84)</f>
        <v>0</v>
      </c>
      <c r="AD84" s="125">
        <f>ABS('Data Analysis'!AD84-'Double Entry'!AD84)</f>
        <v>0</v>
      </c>
    </row>
    <row r="85" spans="1:30" ht="12.75">
      <c r="A85" s="124">
        <f t="shared" si="0"/>
      </c>
      <c r="B85" s="56"/>
      <c r="C85" s="57"/>
      <c r="E85" s="27"/>
      <c r="G85" s="125">
        <f>IF('Data Analysis'!G85='Double Entry'!G85,0,1)</f>
        <v>0</v>
      </c>
      <c r="H85" s="125">
        <f>ABS('Data Analysis'!H85-'Double Entry'!H85)</f>
        <v>0</v>
      </c>
      <c r="I85" s="125">
        <f>ABS('Data Analysis'!I85-'Double Entry'!I85)</f>
        <v>0</v>
      </c>
      <c r="J85" s="125">
        <f>ABS('Data Analysis'!J85-'Double Entry'!J85)</f>
        <v>0</v>
      </c>
      <c r="K85" s="125">
        <f>ABS('Data Analysis'!K85-'Double Entry'!K85)</f>
        <v>0</v>
      </c>
      <c r="L85" s="125">
        <f>ABS('Data Analysis'!L85-'Double Entry'!L85)</f>
        <v>0</v>
      </c>
      <c r="M85" s="125">
        <f>ABS('Data Analysis'!M85-'Double Entry'!M85)</f>
        <v>0</v>
      </c>
      <c r="N85" s="125">
        <f>ABS('Data Analysis'!N85-'Double Entry'!N85)</f>
        <v>0</v>
      </c>
      <c r="O85" s="125">
        <f>ABS('Data Analysis'!O85-'Double Entry'!O85)</f>
        <v>0</v>
      </c>
      <c r="P85" s="125">
        <f>ABS('Data Analysis'!P85-'Double Entry'!P85)</f>
        <v>0</v>
      </c>
      <c r="Q85" s="125">
        <f>ABS('Data Analysis'!Q85-'Double Entry'!Q85)</f>
        <v>0</v>
      </c>
      <c r="R85" s="125">
        <f>ABS('Data Analysis'!R85-'Double Entry'!R85)</f>
        <v>0</v>
      </c>
      <c r="S85" s="125">
        <f>ABS('Data Analysis'!S85-'Double Entry'!S85)</f>
        <v>0</v>
      </c>
      <c r="T85" s="125">
        <f>ABS('Data Analysis'!T85-'Double Entry'!T85)</f>
        <v>0</v>
      </c>
      <c r="U85" s="125">
        <f>ABS('Data Analysis'!U85-'Double Entry'!U85)</f>
        <v>0</v>
      </c>
      <c r="V85" s="125">
        <f>ABS('Data Analysis'!V85-'Double Entry'!V85)</f>
        <v>0</v>
      </c>
      <c r="W85" s="125">
        <f>ABS('Data Analysis'!W85-'Double Entry'!W85)</f>
        <v>0</v>
      </c>
      <c r="X85" s="125">
        <f>ABS('Data Analysis'!X85-'Double Entry'!X85)</f>
        <v>0</v>
      </c>
      <c r="Y85" s="125">
        <f>ABS('Data Analysis'!Y85-'Double Entry'!Y85)</f>
        <v>0</v>
      </c>
      <c r="Z85" s="125">
        <f>ABS('Data Analysis'!Z85-'Double Entry'!Z85)</f>
        <v>0</v>
      </c>
      <c r="AA85" s="125">
        <f>ABS('Data Analysis'!AA85-'Double Entry'!AA85)</f>
        <v>0</v>
      </c>
      <c r="AB85" s="125">
        <f>ABS('Data Analysis'!AB85-'Double Entry'!AB85)</f>
        <v>0</v>
      </c>
      <c r="AC85" s="125">
        <f>ABS('Data Analysis'!AC85-'Double Entry'!AC85)</f>
        <v>0</v>
      </c>
      <c r="AD85" s="125">
        <f>ABS('Data Analysis'!AD85-'Double Entry'!AD85)</f>
        <v>0</v>
      </c>
    </row>
    <row r="86" spans="1:30" ht="12.75">
      <c r="A86" s="124">
        <f t="shared" si="0"/>
      </c>
      <c r="B86" s="56"/>
      <c r="C86" s="57"/>
      <c r="E86" s="27"/>
      <c r="G86" s="125">
        <f>IF('Data Analysis'!G86='Double Entry'!G86,0,1)</f>
        <v>0</v>
      </c>
      <c r="H86" s="125">
        <f>ABS('Data Analysis'!H86-'Double Entry'!H86)</f>
        <v>0</v>
      </c>
      <c r="I86" s="125">
        <f>ABS('Data Analysis'!I86-'Double Entry'!I86)</f>
        <v>0</v>
      </c>
      <c r="J86" s="125">
        <f>ABS('Data Analysis'!J86-'Double Entry'!J86)</f>
        <v>0</v>
      </c>
      <c r="K86" s="125">
        <f>ABS('Data Analysis'!K86-'Double Entry'!K86)</f>
        <v>0</v>
      </c>
      <c r="L86" s="125">
        <f>ABS('Data Analysis'!L86-'Double Entry'!L86)</f>
        <v>0</v>
      </c>
      <c r="M86" s="125">
        <f>ABS('Data Analysis'!M86-'Double Entry'!M86)</f>
        <v>0</v>
      </c>
      <c r="N86" s="125">
        <f>ABS('Data Analysis'!N86-'Double Entry'!N86)</f>
        <v>0</v>
      </c>
      <c r="O86" s="125">
        <f>ABS('Data Analysis'!O86-'Double Entry'!O86)</f>
        <v>0</v>
      </c>
      <c r="P86" s="125">
        <f>ABS('Data Analysis'!P86-'Double Entry'!P86)</f>
        <v>0</v>
      </c>
      <c r="Q86" s="125">
        <f>ABS('Data Analysis'!Q86-'Double Entry'!Q86)</f>
        <v>0</v>
      </c>
      <c r="R86" s="125">
        <f>ABS('Data Analysis'!R86-'Double Entry'!R86)</f>
        <v>0</v>
      </c>
      <c r="S86" s="125">
        <f>ABS('Data Analysis'!S86-'Double Entry'!S86)</f>
        <v>0</v>
      </c>
      <c r="T86" s="125">
        <f>ABS('Data Analysis'!T86-'Double Entry'!T86)</f>
        <v>0</v>
      </c>
      <c r="U86" s="125">
        <f>ABS('Data Analysis'!U86-'Double Entry'!U86)</f>
        <v>0</v>
      </c>
      <c r="V86" s="125">
        <f>ABS('Data Analysis'!V86-'Double Entry'!V86)</f>
        <v>0</v>
      </c>
      <c r="W86" s="125">
        <f>ABS('Data Analysis'!W86-'Double Entry'!W86)</f>
        <v>0</v>
      </c>
      <c r="X86" s="125">
        <f>ABS('Data Analysis'!X86-'Double Entry'!X86)</f>
        <v>0</v>
      </c>
      <c r="Y86" s="125">
        <f>ABS('Data Analysis'!Y86-'Double Entry'!Y86)</f>
        <v>0</v>
      </c>
      <c r="Z86" s="125">
        <f>ABS('Data Analysis'!Z86-'Double Entry'!Z86)</f>
        <v>0</v>
      </c>
      <c r="AA86" s="125">
        <f>ABS('Data Analysis'!AA86-'Double Entry'!AA86)</f>
        <v>0</v>
      </c>
      <c r="AB86" s="125">
        <f>ABS('Data Analysis'!AB86-'Double Entry'!AB86)</f>
        <v>0</v>
      </c>
      <c r="AC86" s="125">
        <f>ABS('Data Analysis'!AC86-'Double Entry'!AC86)</f>
        <v>0</v>
      </c>
      <c r="AD86" s="125">
        <f>ABS('Data Analysis'!AD86-'Double Entry'!AD86)</f>
        <v>0</v>
      </c>
    </row>
    <row r="87" spans="1:30" ht="12.75">
      <c r="A87" s="124">
        <f t="shared" si="0"/>
      </c>
      <c r="B87" s="56"/>
      <c r="C87" s="57"/>
      <c r="E87" s="27"/>
      <c r="G87" s="125">
        <f>IF('Data Analysis'!G87='Double Entry'!G87,0,1)</f>
        <v>0</v>
      </c>
      <c r="H87" s="125">
        <f>ABS('Data Analysis'!H87-'Double Entry'!H87)</f>
        <v>0</v>
      </c>
      <c r="I87" s="125">
        <f>ABS('Data Analysis'!I87-'Double Entry'!I87)</f>
        <v>0</v>
      </c>
      <c r="J87" s="125">
        <f>ABS('Data Analysis'!J87-'Double Entry'!J87)</f>
        <v>0</v>
      </c>
      <c r="K87" s="125">
        <f>ABS('Data Analysis'!K87-'Double Entry'!K87)</f>
        <v>0</v>
      </c>
      <c r="L87" s="125">
        <f>ABS('Data Analysis'!L87-'Double Entry'!L87)</f>
        <v>0</v>
      </c>
      <c r="M87" s="125">
        <f>ABS('Data Analysis'!M87-'Double Entry'!M87)</f>
        <v>0</v>
      </c>
      <c r="N87" s="125">
        <f>ABS('Data Analysis'!N87-'Double Entry'!N87)</f>
        <v>0</v>
      </c>
      <c r="O87" s="125">
        <f>ABS('Data Analysis'!O87-'Double Entry'!O87)</f>
        <v>0</v>
      </c>
      <c r="P87" s="125">
        <f>ABS('Data Analysis'!P87-'Double Entry'!P87)</f>
        <v>0</v>
      </c>
      <c r="Q87" s="125">
        <f>ABS('Data Analysis'!Q87-'Double Entry'!Q87)</f>
        <v>0</v>
      </c>
      <c r="R87" s="125">
        <f>ABS('Data Analysis'!R87-'Double Entry'!R87)</f>
        <v>0</v>
      </c>
      <c r="S87" s="125">
        <f>ABS('Data Analysis'!S87-'Double Entry'!S87)</f>
        <v>0</v>
      </c>
      <c r="T87" s="125">
        <f>ABS('Data Analysis'!T87-'Double Entry'!T87)</f>
        <v>0</v>
      </c>
      <c r="U87" s="125">
        <f>ABS('Data Analysis'!U87-'Double Entry'!U87)</f>
        <v>0</v>
      </c>
      <c r="V87" s="125">
        <f>ABS('Data Analysis'!V87-'Double Entry'!V87)</f>
        <v>0</v>
      </c>
      <c r="W87" s="125">
        <f>ABS('Data Analysis'!W87-'Double Entry'!W87)</f>
        <v>0</v>
      </c>
      <c r="X87" s="125">
        <f>ABS('Data Analysis'!X87-'Double Entry'!X87)</f>
        <v>0</v>
      </c>
      <c r="Y87" s="125">
        <f>ABS('Data Analysis'!Y87-'Double Entry'!Y87)</f>
        <v>0</v>
      </c>
      <c r="Z87" s="125">
        <f>ABS('Data Analysis'!Z87-'Double Entry'!Z87)</f>
        <v>0</v>
      </c>
      <c r="AA87" s="125">
        <f>ABS('Data Analysis'!AA87-'Double Entry'!AA87)</f>
        <v>0</v>
      </c>
      <c r="AB87" s="125">
        <f>ABS('Data Analysis'!AB87-'Double Entry'!AB87)</f>
        <v>0</v>
      </c>
      <c r="AC87" s="125">
        <f>ABS('Data Analysis'!AC87-'Double Entry'!AC87)</f>
        <v>0</v>
      </c>
      <c r="AD87" s="125">
        <f>ABS('Data Analysis'!AD87-'Double Entry'!AD87)</f>
        <v>0</v>
      </c>
    </row>
    <row r="88" spans="1:30" ht="12.75">
      <c r="A88" s="124">
        <f t="shared" si="0"/>
      </c>
      <c r="B88" s="56"/>
      <c r="C88" s="57"/>
      <c r="E88" s="27"/>
      <c r="G88" s="125">
        <f>IF('Data Analysis'!G88='Double Entry'!G88,0,1)</f>
        <v>0</v>
      </c>
      <c r="H88" s="125">
        <f>ABS('Data Analysis'!H88-'Double Entry'!H88)</f>
        <v>0</v>
      </c>
      <c r="I88" s="125">
        <f>ABS('Data Analysis'!I88-'Double Entry'!I88)</f>
        <v>0</v>
      </c>
      <c r="J88" s="125">
        <f>ABS('Data Analysis'!J88-'Double Entry'!J88)</f>
        <v>0</v>
      </c>
      <c r="K88" s="125">
        <f>ABS('Data Analysis'!K88-'Double Entry'!K88)</f>
        <v>0</v>
      </c>
      <c r="L88" s="125">
        <f>ABS('Data Analysis'!L88-'Double Entry'!L88)</f>
        <v>0</v>
      </c>
      <c r="M88" s="125">
        <f>ABS('Data Analysis'!M88-'Double Entry'!M88)</f>
        <v>0</v>
      </c>
      <c r="N88" s="125">
        <f>ABS('Data Analysis'!N88-'Double Entry'!N88)</f>
        <v>0</v>
      </c>
      <c r="O88" s="125">
        <f>ABS('Data Analysis'!O88-'Double Entry'!O88)</f>
        <v>0</v>
      </c>
      <c r="P88" s="125">
        <f>ABS('Data Analysis'!P88-'Double Entry'!P88)</f>
        <v>0</v>
      </c>
      <c r="Q88" s="125">
        <f>ABS('Data Analysis'!Q88-'Double Entry'!Q88)</f>
        <v>0</v>
      </c>
      <c r="R88" s="125">
        <f>ABS('Data Analysis'!R88-'Double Entry'!R88)</f>
        <v>0</v>
      </c>
      <c r="S88" s="125">
        <f>ABS('Data Analysis'!S88-'Double Entry'!S88)</f>
        <v>0</v>
      </c>
      <c r="T88" s="125">
        <f>ABS('Data Analysis'!T88-'Double Entry'!T88)</f>
        <v>0</v>
      </c>
      <c r="U88" s="125">
        <f>ABS('Data Analysis'!U88-'Double Entry'!U88)</f>
        <v>0</v>
      </c>
      <c r="V88" s="125">
        <f>ABS('Data Analysis'!V88-'Double Entry'!V88)</f>
        <v>0</v>
      </c>
      <c r="W88" s="125">
        <f>ABS('Data Analysis'!W88-'Double Entry'!W88)</f>
        <v>0</v>
      </c>
      <c r="X88" s="125">
        <f>ABS('Data Analysis'!X88-'Double Entry'!X88)</f>
        <v>0</v>
      </c>
      <c r="Y88" s="125">
        <f>ABS('Data Analysis'!Y88-'Double Entry'!Y88)</f>
        <v>0</v>
      </c>
      <c r="Z88" s="125">
        <f>ABS('Data Analysis'!Z88-'Double Entry'!Z88)</f>
        <v>0</v>
      </c>
      <c r="AA88" s="125">
        <f>ABS('Data Analysis'!AA88-'Double Entry'!AA88)</f>
        <v>0</v>
      </c>
      <c r="AB88" s="125">
        <f>ABS('Data Analysis'!AB88-'Double Entry'!AB88)</f>
        <v>0</v>
      </c>
      <c r="AC88" s="125">
        <f>ABS('Data Analysis'!AC88-'Double Entry'!AC88)</f>
        <v>0</v>
      </c>
      <c r="AD88" s="125">
        <f>ABS('Data Analysis'!AD88-'Double Entry'!AD88)</f>
        <v>0</v>
      </c>
    </row>
    <row r="89" spans="1:30" ht="12.75">
      <c r="A89" s="124">
        <f t="shared" si="0"/>
      </c>
      <c r="B89" s="56"/>
      <c r="C89" s="57"/>
      <c r="E89" s="27"/>
      <c r="G89" s="125">
        <f>IF('Data Analysis'!G89='Double Entry'!G89,0,1)</f>
        <v>0</v>
      </c>
      <c r="H89" s="125">
        <f>ABS('Data Analysis'!H89-'Double Entry'!H89)</f>
        <v>0</v>
      </c>
      <c r="I89" s="125">
        <f>ABS('Data Analysis'!I89-'Double Entry'!I89)</f>
        <v>0</v>
      </c>
      <c r="J89" s="125">
        <f>ABS('Data Analysis'!J89-'Double Entry'!J89)</f>
        <v>0</v>
      </c>
      <c r="K89" s="125">
        <f>ABS('Data Analysis'!K89-'Double Entry'!K89)</f>
        <v>0</v>
      </c>
      <c r="L89" s="125">
        <f>ABS('Data Analysis'!L89-'Double Entry'!L89)</f>
        <v>0</v>
      </c>
      <c r="M89" s="125">
        <f>ABS('Data Analysis'!M89-'Double Entry'!M89)</f>
        <v>0</v>
      </c>
      <c r="N89" s="125">
        <f>ABS('Data Analysis'!N89-'Double Entry'!N89)</f>
        <v>0</v>
      </c>
      <c r="O89" s="125">
        <f>ABS('Data Analysis'!O89-'Double Entry'!O89)</f>
        <v>0</v>
      </c>
      <c r="P89" s="125">
        <f>ABS('Data Analysis'!P89-'Double Entry'!P89)</f>
        <v>0</v>
      </c>
      <c r="Q89" s="125">
        <f>ABS('Data Analysis'!Q89-'Double Entry'!Q89)</f>
        <v>0</v>
      </c>
      <c r="R89" s="125">
        <f>ABS('Data Analysis'!R89-'Double Entry'!R89)</f>
        <v>0</v>
      </c>
      <c r="S89" s="125">
        <f>ABS('Data Analysis'!S89-'Double Entry'!S89)</f>
        <v>0</v>
      </c>
      <c r="T89" s="125">
        <f>ABS('Data Analysis'!T89-'Double Entry'!T89)</f>
        <v>0</v>
      </c>
      <c r="U89" s="125">
        <f>ABS('Data Analysis'!U89-'Double Entry'!U89)</f>
        <v>0</v>
      </c>
      <c r="V89" s="125">
        <f>ABS('Data Analysis'!V89-'Double Entry'!V89)</f>
        <v>0</v>
      </c>
      <c r="W89" s="125">
        <f>ABS('Data Analysis'!W89-'Double Entry'!W89)</f>
        <v>0</v>
      </c>
      <c r="X89" s="125">
        <f>ABS('Data Analysis'!X89-'Double Entry'!X89)</f>
        <v>0</v>
      </c>
      <c r="Y89" s="125">
        <f>ABS('Data Analysis'!Y89-'Double Entry'!Y89)</f>
        <v>0</v>
      </c>
      <c r="Z89" s="125">
        <f>ABS('Data Analysis'!Z89-'Double Entry'!Z89)</f>
        <v>0</v>
      </c>
      <c r="AA89" s="125">
        <f>ABS('Data Analysis'!AA89-'Double Entry'!AA89)</f>
        <v>0</v>
      </c>
      <c r="AB89" s="125">
        <f>ABS('Data Analysis'!AB89-'Double Entry'!AB89)</f>
        <v>0</v>
      </c>
      <c r="AC89" s="125">
        <f>ABS('Data Analysis'!AC89-'Double Entry'!AC89)</f>
        <v>0</v>
      </c>
      <c r="AD89" s="125">
        <f>ABS('Data Analysis'!AD89-'Double Entry'!AD89)</f>
        <v>0</v>
      </c>
    </row>
    <row r="90" spans="1:30" ht="12.75">
      <c r="A90" s="124">
        <f t="shared" si="0"/>
      </c>
      <c r="B90" s="56"/>
      <c r="C90" s="57"/>
      <c r="E90" s="27"/>
      <c r="G90" s="125">
        <f>IF('Data Analysis'!G90='Double Entry'!G90,0,1)</f>
        <v>0</v>
      </c>
      <c r="H90" s="125">
        <f>ABS('Data Analysis'!H90-'Double Entry'!H90)</f>
        <v>0</v>
      </c>
      <c r="I90" s="125">
        <f>ABS('Data Analysis'!I90-'Double Entry'!I90)</f>
        <v>0</v>
      </c>
      <c r="J90" s="125">
        <f>ABS('Data Analysis'!J90-'Double Entry'!J90)</f>
        <v>0</v>
      </c>
      <c r="K90" s="125">
        <f>ABS('Data Analysis'!K90-'Double Entry'!K90)</f>
        <v>0</v>
      </c>
      <c r="L90" s="125">
        <f>ABS('Data Analysis'!L90-'Double Entry'!L90)</f>
        <v>0</v>
      </c>
      <c r="M90" s="125">
        <f>ABS('Data Analysis'!M90-'Double Entry'!M90)</f>
        <v>0</v>
      </c>
      <c r="N90" s="125">
        <f>ABS('Data Analysis'!N90-'Double Entry'!N90)</f>
        <v>0</v>
      </c>
      <c r="O90" s="125">
        <f>ABS('Data Analysis'!O90-'Double Entry'!O90)</f>
        <v>0</v>
      </c>
      <c r="P90" s="125">
        <f>ABS('Data Analysis'!P90-'Double Entry'!P90)</f>
        <v>0</v>
      </c>
      <c r="Q90" s="125">
        <f>ABS('Data Analysis'!Q90-'Double Entry'!Q90)</f>
        <v>0</v>
      </c>
      <c r="R90" s="125">
        <f>ABS('Data Analysis'!R90-'Double Entry'!R90)</f>
        <v>0</v>
      </c>
      <c r="S90" s="125">
        <f>ABS('Data Analysis'!S90-'Double Entry'!S90)</f>
        <v>0</v>
      </c>
      <c r="T90" s="125">
        <f>ABS('Data Analysis'!T90-'Double Entry'!T90)</f>
        <v>0</v>
      </c>
      <c r="U90" s="125">
        <f>ABS('Data Analysis'!U90-'Double Entry'!U90)</f>
        <v>0</v>
      </c>
      <c r="V90" s="125">
        <f>ABS('Data Analysis'!V90-'Double Entry'!V90)</f>
        <v>0</v>
      </c>
      <c r="W90" s="125">
        <f>ABS('Data Analysis'!W90-'Double Entry'!W90)</f>
        <v>0</v>
      </c>
      <c r="X90" s="125">
        <f>ABS('Data Analysis'!X90-'Double Entry'!X90)</f>
        <v>0</v>
      </c>
      <c r="Y90" s="125">
        <f>ABS('Data Analysis'!Y90-'Double Entry'!Y90)</f>
        <v>0</v>
      </c>
      <c r="Z90" s="125">
        <f>ABS('Data Analysis'!Z90-'Double Entry'!Z90)</f>
        <v>0</v>
      </c>
      <c r="AA90" s="125">
        <f>ABS('Data Analysis'!AA90-'Double Entry'!AA90)</f>
        <v>0</v>
      </c>
      <c r="AB90" s="125">
        <f>ABS('Data Analysis'!AB90-'Double Entry'!AB90)</f>
        <v>0</v>
      </c>
      <c r="AC90" s="125">
        <f>ABS('Data Analysis'!AC90-'Double Entry'!AC90)</f>
        <v>0</v>
      </c>
      <c r="AD90" s="125">
        <f>ABS('Data Analysis'!AD90-'Double Entry'!AD90)</f>
        <v>0</v>
      </c>
    </row>
    <row r="91" spans="1:30" ht="12.75">
      <c r="A91" s="124">
        <f t="shared" si="0"/>
      </c>
      <c r="B91" s="56"/>
      <c r="C91" s="57"/>
      <c r="E91" s="27"/>
      <c r="G91" s="125">
        <f>IF('Data Analysis'!G91='Double Entry'!G91,0,1)</f>
        <v>0</v>
      </c>
      <c r="H91" s="125">
        <f>ABS('Data Analysis'!H91-'Double Entry'!H91)</f>
        <v>0</v>
      </c>
      <c r="I91" s="125">
        <f>ABS('Data Analysis'!I91-'Double Entry'!I91)</f>
        <v>0</v>
      </c>
      <c r="J91" s="125">
        <f>ABS('Data Analysis'!J91-'Double Entry'!J91)</f>
        <v>0</v>
      </c>
      <c r="K91" s="125">
        <f>ABS('Data Analysis'!K91-'Double Entry'!K91)</f>
        <v>0</v>
      </c>
      <c r="L91" s="125">
        <f>ABS('Data Analysis'!L91-'Double Entry'!L91)</f>
        <v>0</v>
      </c>
      <c r="M91" s="125">
        <f>ABS('Data Analysis'!M91-'Double Entry'!M91)</f>
        <v>0</v>
      </c>
      <c r="N91" s="125">
        <f>ABS('Data Analysis'!N91-'Double Entry'!N91)</f>
        <v>0</v>
      </c>
      <c r="O91" s="125">
        <f>ABS('Data Analysis'!O91-'Double Entry'!O91)</f>
        <v>0</v>
      </c>
      <c r="P91" s="125">
        <f>ABS('Data Analysis'!P91-'Double Entry'!P91)</f>
        <v>0</v>
      </c>
      <c r="Q91" s="125">
        <f>ABS('Data Analysis'!Q91-'Double Entry'!Q91)</f>
        <v>0</v>
      </c>
      <c r="R91" s="125">
        <f>ABS('Data Analysis'!R91-'Double Entry'!R91)</f>
        <v>0</v>
      </c>
      <c r="S91" s="125">
        <f>ABS('Data Analysis'!S91-'Double Entry'!S91)</f>
        <v>0</v>
      </c>
      <c r="T91" s="125">
        <f>ABS('Data Analysis'!T91-'Double Entry'!T91)</f>
        <v>0</v>
      </c>
      <c r="U91" s="125">
        <f>ABS('Data Analysis'!U91-'Double Entry'!U91)</f>
        <v>0</v>
      </c>
      <c r="V91" s="125">
        <f>ABS('Data Analysis'!V91-'Double Entry'!V91)</f>
        <v>0</v>
      </c>
      <c r="W91" s="125">
        <f>ABS('Data Analysis'!W91-'Double Entry'!W91)</f>
        <v>0</v>
      </c>
      <c r="X91" s="125">
        <f>ABS('Data Analysis'!X91-'Double Entry'!X91)</f>
        <v>0</v>
      </c>
      <c r="Y91" s="125">
        <f>ABS('Data Analysis'!Y91-'Double Entry'!Y91)</f>
        <v>0</v>
      </c>
      <c r="Z91" s="125">
        <f>ABS('Data Analysis'!Z91-'Double Entry'!Z91)</f>
        <v>0</v>
      </c>
      <c r="AA91" s="125">
        <f>ABS('Data Analysis'!AA91-'Double Entry'!AA91)</f>
        <v>0</v>
      </c>
      <c r="AB91" s="125">
        <f>ABS('Data Analysis'!AB91-'Double Entry'!AB91)</f>
        <v>0</v>
      </c>
      <c r="AC91" s="125">
        <f>ABS('Data Analysis'!AC91-'Double Entry'!AC91)</f>
        <v>0</v>
      </c>
      <c r="AD91" s="125">
        <f>ABS('Data Analysis'!AD91-'Double Entry'!AD91)</f>
        <v>0</v>
      </c>
    </row>
    <row r="92" spans="1:30" ht="12.75">
      <c r="A92" s="124">
        <f t="shared" si="0"/>
      </c>
      <c r="B92" s="6"/>
      <c r="C92" s="6"/>
      <c r="D92" s="6"/>
      <c r="E92" s="6"/>
      <c r="F92" s="6"/>
      <c r="G92" s="5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15" ht="12.75">
      <c r="A93" s="124">
        <f t="shared" si="0"/>
      </c>
      <c r="G93" s="56"/>
      <c r="O93" s="5"/>
    </row>
    <row r="94" spans="1:30" ht="12.75">
      <c r="A94" s="124">
        <f t="shared" si="0"/>
      </c>
      <c r="G94" s="56"/>
      <c r="O94" s="5"/>
      <c r="AA94" s="6"/>
      <c r="AB94" s="6"/>
      <c r="AC94" s="6"/>
      <c r="AD94" s="6"/>
    </row>
    <row r="95" spans="1:15" ht="12.75">
      <c r="A95" s="124">
        <f t="shared" si="0"/>
      </c>
      <c r="G95" s="56"/>
      <c r="O95" s="5"/>
    </row>
    <row r="96" spans="1:15" ht="12.75">
      <c r="A96" s="124">
        <f t="shared" si="0"/>
      </c>
      <c r="G96" s="56"/>
      <c r="O96" s="5"/>
    </row>
    <row r="97" spans="1:27" ht="12.75">
      <c r="A97" s="124">
        <f t="shared" si="0"/>
      </c>
      <c r="G97" s="56"/>
      <c r="O97" s="5"/>
      <c r="AA97" s="24"/>
    </row>
    <row r="98" spans="1:30" ht="12.75">
      <c r="A98" s="124">
        <f t="shared" si="0"/>
      </c>
      <c r="O98" s="5"/>
      <c r="P98" s="16"/>
      <c r="Q98" s="16"/>
      <c r="R98" s="16"/>
      <c r="S98" s="16"/>
      <c r="T98" s="16"/>
      <c r="W98" s="16"/>
      <c r="X98" s="16"/>
      <c r="Y98" s="16"/>
      <c r="Z98" s="16"/>
      <c r="AA98" s="16"/>
      <c r="AB98" s="16"/>
      <c r="AC98" s="16"/>
      <c r="AD98" s="16"/>
    </row>
    <row r="99" spans="1:30" ht="12.75">
      <c r="A99" s="124">
        <f t="shared" si="0"/>
      </c>
      <c r="G99" s="12"/>
      <c r="M99" s="36"/>
      <c r="O99" s="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</row>
    <row r="100" spans="1:30" ht="12.75">
      <c r="A100" s="124">
        <f t="shared" si="0"/>
      </c>
      <c r="G100" s="39"/>
      <c r="H100" s="125">
        <f>IF('Data Analysis'!H100='Double Entry'!H100,0,1)</f>
        <v>0</v>
      </c>
      <c r="I100" s="126"/>
      <c r="L100" s="125">
        <f>IF('Data Analysis'!L100='Double Entry'!L100,0,1)</f>
        <v>0</v>
      </c>
      <c r="M100" s="126"/>
      <c r="O100" s="5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30" ht="105">
      <c r="A101" s="124">
        <f t="shared" si="0"/>
      </c>
      <c r="B101" s="6"/>
      <c r="C101" s="6"/>
      <c r="D101" s="6"/>
      <c r="E101" s="6"/>
      <c r="F101" s="6"/>
      <c r="G101" s="12" t="s">
        <v>11</v>
      </c>
      <c r="H101" s="13" t="s">
        <v>12</v>
      </c>
      <c r="I101" s="13" t="s">
        <v>13</v>
      </c>
      <c r="J101" s="13" t="s">
        <v>14</v>
      </c>
      <c r="K101" s="13" t="s">
        <v>15</v>
      </c>
      <c r="L101" s="13" t="s">
        <v>16</v>
      </c>
      <c r="M101" s="13" t="s">
        <v>17</v>
      </c>
      <c r="N101" s="6" t="s">
        <v>18</v>
      </c>
      <c r="O101" s="6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20</v>
      </c>
      <c r="V101" s="15" t="s">
        <v>21</v>
      </c>
      <c r="W101" s="15" t="s">
        <v>22</v>
      </c>
      <c r="X101" s="15" t="s">
        <v>23</v>
      </c>
      <c r="Y101" s="15" t="s">
        <v>24</v>
      </c>
      <c r="Z101" s="15" t="s">
        <v>20</v>
      </c>
      <c r="AA101" s="15" t="s">
        <v>21</v>
      </c>
      <c r="AB101" s="15" t="s">
        <v>22</v>
      </c>
      <c r="AC101" s="15" t="s">
        <v>23</v>
      </c>
      <c r="AD101" s="15" t="s">
        <v>24</v>
      </c>
    </row>
    <row r="102" spans="1:30" ht="12.75">
      <c r="A102" s="124">
        <f t="shared" si="0"/>
      </c>
      <c r="B102" s="56"/>
      <c r="C102" s="57"/>
      <c r="E102" s="27"/>
      <c r="G102" s="125">
        <f>IF('Data Analysis'!G102='Double Entry'!G102,0,1)</f>
        <v>0</v>
      </c>
      <c r="H102" s="125">
        <f>ABS('Data Analysis'!H102-'Double Entry'!H102)</f>
        <v>0</v>
      </c>
      <c r="I102" s="125">
        <f>ABS('Data Analysis'!I102-'Double Entry'!I102)</f>
        <v>0</v>
      </c>
      <c r="J102" s="125">
        <f>ABS('Data Analysis'!J102-'Double Entry'!J102)</f>
        <v>0</v>
      </c>
      <c r="K102" s="125">
        <f>ABS('Data Analysis'!K102-'Double Entry'!K102)</f>
        <v>0</v>
      </c>
      <c r="L102" s="125">
        <f>ABS('Data Analysis'!L102-'Double Entry'!L102)</f>
        <v>0</v>
      </c>
      <c r="M102" s="125">
        <f>ABS('Data Analysis'!M102-'Double Entry'!M102)</f>
        <v>0</v>
      </c>
      <c r="N102" s="125">
        <f>ABS('Data Analysis'!N102-'Double Entry'!N102)</f>
        <v>0</v>
      </c>
      <c r="O102" s="125">
        <f>ABS('Data Analysis'!O102-'Double Entry'!O102)</f>
        <v>0</v>
      </c>
      <c r="P102" s="125">
        <f>ABS('Data Analysis'!P102-'Double Entry'!P102)</f>
        <v>0</v>
      </c>
      <c r="Q102" s="125">
        <f>ABS('Data Analysis'!Q102-'Double Entry'!Q102)</f>
        <v>0</v>
      </c>
      <c r="R102" s="125">
        <f>ABS('Data Analysis'!R102-'Double Entry'!R102)</f>
        <v>0</v>
      </c>
      <c r="S102" s="125">
        <f>ABS('Data Analysis'!S102-'Double Entry'!S102)</f>
        <v>0</v>
      </c>
      <c r="T102" s="125">
        <f>ABS('Data Analysis'!T102-'Double Entry'!T102)</f>
        <v>0</v>
      </c>
      <c r="U102" s="125">
        <f>ABS('Data Analysis'!U102-'Double Entry'!U102)</f>
        <v>0</v>
      </c>
      <c r="V102" s="125">
        <f>ABS('Data Analysis'!V102-'Double Entry'!V102)</f>
        <v>0</v>
      </c>
      <c r="W102" s="125">
        <f>ABS('Data Analysis'!W102-'Double Entry'!W102)</f>
        <v>0</v>
      </c>
      <c r="X102" s="125">
        <f>ABS('Data Analysis'!X102-'Double Entry'!X102)</f>
        <v>0</v>
      </c>
      <c r="Y102" s="125">
        <f>ABS('Data Analysis'!Y102-'Double Entry'!Y102)</f>
        <v>0</v>
      </c>
      <c r="Z102" s="125">
        <f>ABS('Data Analysis'!Z102-'Double Entry'!Z102)</f>
        <v>0</v>
      </c>
      <c r="AA102" s="125">
        <f>ABS('Data Analysis'!AA102-'Double Entry'!AA102)</f>
        <v>0</v>
      </c>
      <c r="AB102" s="125">
        <f>ABS('Data Analysis'!AB102-'Double Entry'!AB102)</f>
        <v>0</v>
      </c>
      <c r="AC102" s="125">
        <f>ABS('Data Analysis'!AC102-'Double Entry'!AC102)</f>
        <v>0</v>
      </c>
      <c r="AD102" s="125">
        <f>ABS('Data Analysis'!AD102-'Double Entry'!AD102)</f>
        <v>0</v>
      </c>
    </row>
    <row r="103" spans="1:30" ht="12.75">
      <c r="A103" s="124">
        <f t="shared" si="0"/>
      </c>
      <c r="B103" s="56"/>
      <c r="C103" s="57"/>
      <c r="E103" s="27"/>
      <c r="G103" s="125">
        <f>IF('Data Analysis'!G103='Double Entry'!G103,0,1)</f>
        <v>0</v>
      </c>
      <c r="H103" s="125">
        <f>ABS('Data Analysis'!H103-'Double Entry'!H103)</f>
        <v>0</v>
      </c>
      <c r="I103" s="125">
        <f>ABS('Data Analysis'!I103-'Double Entry'!I103)</f>
        <v>0</v>
      </c>
      <c r="J103" s="125">
        <f>ABS('Data Analysis'!J103-'Double Entry'!J103)</f>
        <v>0</v>
      </c>
      <c r="K103" s="125">
        <f>ABS('Data Analysis'!K103-'Double Entry'!K103)</f>
        <v>0</v>
      </c>
      <c r="L103" s="125">
        <f>ABS('Data Analysis'!L103-'Double Entry'!L103)</f>
        <v>0</v>
      </c>
      <c r="M103" s="125">
        <f>ABS('Data Analysis'!M103-'Double Entry'!M103)</f>
        <v>0</v>
      </c>
      <c r="N103" s="125">
        <f>ABS('Data Analysis'!N103-'Double Entry'!N103)</f>
        <v>0</v>
      </c>
      <c r="O103" s="125">
        <f>ABS('Data Analysis'!O103-'Double Entry'!O103)</f>
        <v>0</v>
      </c>
      <c r="P103" s="125">
        <f>ABS('Data Analysis'!P103-'Double Entry'!P103)</f>
        <v>0</v>
      </c>
      <c r="Q103" s="125">
        <f>ABS('Data Analysis'!Q103-'Double Entry'!Q103)</f>
        <v>0</v>
      </c>
      <c r="R103" s="125">
        <f>ABS('Data Analysis'!R103-'Double Entry'!R103)</f>
        <v>0</v>
      </c>
      <c r="S103" s="125">
        <f>ABS('Data Analysis'!S103-'Double Entry'!S103)</f>
        <v>0</v>
      </c>
      <c r="T103" s="125">
        <f>ABS('Data Analysis'!T103-'Double Entry'!T103)</f>
        <v>0</v>
      </c>
      <c r="U103" s="125">
        <f>ABS('Data Analysis'!U103-'Double Entry'!U103)</f>
        <v>0</v>
      </c>
      <c r="V103" s="125">
        <f>ABS('Data Analysis'!V103-'Double Entry'!V103)</f>
        <v>0</v>
      </c>
      <c r="W103" s="125">
        <f>ABS('Data Analysis'!W103-'Double Entry'!W103)</f>
        <v>0</v>
      </c>
      <c r="X103" s="125">
        <f>ABS('Data Analysis'!X103-'Double Entry'!X103)</f>
        <v>0</v>
      </c>
      <c r="Y103" s="125">
        <f>ABS('Data Analysis'!Y103-'Double Entry'!Y103)</f>
        <v>0</v>
      </c>
      <c r="Z103" s="125">
        <f>ABS('Data Analysis'!Z103-'Double Entry'!Z103)</f>
        <v>0</v>
      </c>
      <c r="AA103" s="125">
        <f>ABS('Data Analysis'!AA103-'Double Entry'!AA103)</f>
        <v>0</v>
      </c>
      <c r="AB103" s="125">
        <f>ABS('Data Analysis'!AB103-'Double Entry'!AB103)</f>
        <v>0</v>
      </c>
      <c r="AC103" s="125">
        <f>ABS('Data Analysis'!AC103-'Double Entry'!AC103)</f>
        <v>0</v>
      </c>
      <c r="AD103" s="125">
        <f>ABS('Data Analysis'!AD103-'Double Entry'!AD103)</f>
        <v>0</v>
      </c>
    </row>
    <row r="104" spans="1:30" ht="12.75">
      <c r="A104" s="124">
        <f t="shared" si="0"/>
      </c>
      <c r="B104" s="56"/>
      <c r="C104" s="57"/>
      <c r="E104" s="27"/>
      <c r="G104" s="125">
        <f>IF('Data Analysis'!G104='Double Entry'!G104,0,1)</f>
        <v>0</v>
      </c>
      <c r="H104" s="125">
        <f>ABS('Data Analysis'!H104-'Double Entry'!H104)</f>
        <v>0</v>
      </c>
      <c r="I104" s="125">
        <f>ABS('Data Analysis'!I104-'Double Entry'!I104)</f>
        <v>0</v>
      </c>
      <c r="J104" s="125">
        <f>ABS('Data Analysis'!J104-'Double Entry'!J104)</f>
        <v>0</v>
      </c>
      <c r="K104" s="125">
        <f>ABS('Data Analysis'!K104-'Double Entry'!K104)</f>
        <v>0</v>
      </c>
      <c r="L104" s="125">
        <f>ABS('Data Analysis'!L104-'Double Entry'!L104)</f>
        <v>0</v>
      </c>
      <c r="M104" s="125">
        <f>ABS('Data Analysis'!M104-'Double Entry'!M104)</f>
        <v>0</v>
      </c>
      <c r="N104" s="125">
        <f>ABS('Data Analysis'!N104-'Double Entry'!N104)</f>
        <v>0</v>
      </c>
      <c r="O104" s="125">
        <f>ABS('Data Analysis'!O104-'Double Entry'!O104)</f>
        <v>0</v>
      </c>
      <c r="P104" s="125">
        <f>ABS('Data Analysis'!P104-'Double Entry'!P104)</f>
        <v>0</v>
      </c>
      <c r="Q104" s="125">
        <f>ABS('Data Analysis'!Q104-'Double Entry'!Q104)</f>
        <v>0</v>
      </c>
      <c r="R104" s="125">
        <f>ABS('Data Analysis'!R104-'Double Entry'!R104)</f>
        <v>0</v>
      </c>
      <c r="S104" s="125">
        <f>ABS('Data Analysis'!S104-'Double Entry'!S104)</f>
        <v>0</v>
      </c>
      <c r="T104" s="125">
        <f>ABS('Data Analysis'!T104-'Double Entry'!T104)</f>
        <v>0</v>
      </c>
      <c r="U104" s="125">
        <f>ABS('Data Analysis'!U104-'Double Entry'!U104)</f>
        <v>0</v>
      </c>
      <c r="V104" s="125">
        <f>ABS('Data Analysis'!V104-'Double Entry'!V104)</f>
        <v>0</v>
      </c>
      <c r="W104" s="125">
        <f>ABS('Data Analysis'!W104-'Double Entry'!W104)</f>
        <v>0</v>
      </c>
      <c r="X104" s="125">
        <f>ABS('Data Analysis'!X104-'Double Entry'!X104)</f>
        <v>0</v>
      </c>
      <c r="Y104" s="125">
        <f>ABS('Data Analysis'!Y104-'Double Entry'!Y104)</f>
        <v>0</v>
      </c>
      <c r="Z104" s="125">
        <f>ABS('Data Analysis'!Z104-'Double Entry'!Z104)</f>
        <v>0</v>
      </c>
      <c r="AA104" s="125">
        <f>ABS('Data Analysis'!AA104-'Double Entry'!AA104)</f>
        <v>0</v>
      </c>
      <c r="AB104" s="125">
        <f>ABS('Data Analysis'!AB104-'Double Entry'!AB104)</f>
        <v>0</v>
      </c>
      <c r="AC104" s="125">
        <f>ABS('Data Analysis'!AC104-'Double Entry'!AC104)</f>
        <v>0</v>
      </c>
      <c r="AD104" s="125">
        <f>ABS('Data Analysis'!AD104-'Double Entry'!AD104)</f>
        <v>0</v>
      </c>
    </row>
    <row r="105" spans="1:30" ht="12.75">
      <c r="A105" s="124">
        <f t="shared" si="0"/>
      </c>
      <c r="B105" s="56"/>
      <c r="C105" s="57"/>
      <c r="E105" s="27"/>
      <c r="G105" s="125">
        <f>IF('Data Analysis'!G105='Double Entry'!G105,0,1)</f>
        <v>0</v>
      </c>
      <c r="H105" s="125">
        <f>ABS('Data Analysis'!H105-'Double Entry'!H105)</f>
        <v>0</v>
      </c>
      <c r="I105" s="125">
        <f>ABS('Data Analysis'!I105-'Double Entry'!I105)</f>
        <v>0</v>
      </c>
      <c r="J105" s="125">
        <f>ABS('Data Analysis'!J105-'Double Entry'!J105)</f>
        <v>0</v>
      </c>
      <c r="K105" s="125">
        <f>ABS('Data Analysis'!K105-'Double Entry'!K105)</f>
        <v>0</v>
      </c>
      <c r="L105" s="125">
        <f>ABS('Data Analysis'!L105-'Double Entry'!L105)</f>
        <v>0</v>
      </c>
      <c r="M105" s="125">
        <f>ABS('Data Analysis'!M105-'Double Entry'!M105)</f>
        <v>0</v>
      </c>
      <c r="N105" s="125">
        <f>ABS('Data Analysis'!N105-'Double Entry'!N105)</f>
        <v>0</v>
      </c>
      <c r="O105" s="125">
        <f>ABS('Data Analysis'!O105-'Double Entry'!O105)</f>
        <v>0</v>
      </c>
      <c r="P105" s="125">
        <f>ABS('Data Analysis'!P105-'Double Entry'!P105)</f>
        <v>0</v>
      </c>
      <c r="Q105" s="125">
        <f>ABS('Data Analysis'!Q105-'Double Entry'!Q105)</f>
        <v>0</v>
      </c>
      <c r="R105" s="125">
        <f>ABS('Data Analysis'!R105-'Double Entry'!R105)</f>
        <v>0</v>
      </c>
      <c r="S105" s="125">
        <f>ABS('Data Analysis'!S105-'Double Entry'!S105)</f>
        <v>0</v>
      </c>
      <c r="T105" s="125">
        <f>ABS('Data Analysis'!T105-'Double Entry'!T105)</f>
        <v>0</v>
      </c>
      <c r="U105" s="125">
        <f>ABS('Data Analysis'!U105-'Double Entry'!U105)</f>
        <v>0</v>
      </c>
      <c r="V105" s="125">
        <f>ABS('Data Analysis'!V105-'Double Entry'!V105)</f>
        <v>0</v>
      </c>
      <c r="W105" s="125">
        <f>ABS('Data Analysis'!W105-'Double Entry'!W105)</f>
        <v>0</v>
      </c>
      <c r="X105" s="125">
        <f>ABS('Data Analysis'!X105-'Double Entry'!X105)</f>
        <v>0</v>
      </c>
      <c r="Y105" s="125">
        <f>ABS('Data Analysis'!Y105-'Double Entry'!Y105)</f>
        <v>0</v>
      </c>
      <c r="Z105" s="125">
        <f>ABS('Data Analysis'!Z105-'Double Entry'!Z105)</f>
        <v>0</v>
      </c>
      <c r="AA105" s="125">
        <f>ABS('Data Analysis'!AA105-'Double Entry'!AA105)</f>
        <v>0</v>
      </c>
      <c r="AB105" s="125">
        <f>ABS('Data Analysis'!AB105-'Double Entry'!AB105)</f>
        <v>0</v>
      </c>
      <c r="AC105" s="125">
        <f>ABS('Data Analysis'!AC105-'Double Entry'!AC105)</f>
        <v>0</v>
      </c>
      <c r="AD105" s="125">
        <f>ABS('Data Analysis'!AD105-'Double Entry'!AD105)</f>
        <v>0</v>
      </c>
    </row>
    <row r="106" spans="1:30" ht="12.75">
      <c r="A106" s="124">
        <f t="shared" si="0"/>
      </c>
      <c r="B106" s="56"/>
      <c r="C106" s="57"/>
      <c r="E106" s="27"/>
      <c r="G106" s="125">
        <f>IF('Data Analysis'!G106='Double Entry'!G106,0,1)</f>
        <v>0</v>
      </c>
      <c r="H106" s="125">
        <f>ABS('Data Analysis'!H106-'Double Entry'!H106)</f>
        <v>0</v>
      </c>
      <c r="I106" s="125">
        <f>ABS('Data Analysis'!I106-'Double Entry'!I106)</f>
        <v>0</v>
      </c>
      <c r="J106" s="125">
        <f>ABS('Data Analysis'!J106-'Double Entry'!J106)</f>
        <v>0</v>
      </c>
      <c r="K106" s="125">
        <f>ABS('Data Analysis'!K106-'Double Entry'!K106)</f>
        <v>0</v>
      </c>
      <c r="L106" s="125">
        <f>ABS('Data Analysis'!L106-'Double Entry'!L106)</f>
        <v>0</v>
      </c>
      <c r="M106" s="125">
        <f>ABS('Data Analysis'!M106-'Double Entry'!M106)</f>
        <v>0</v>
      </c>
      <c r="N106" s="125">
        <f>ABS('Data Analysis'!N106-'Double Entry'!N106)</f>
        <v>0</v>
      </c>
      <c r="O106" s="125">
        <f>ABS('Data Analysis'!O106-'Double Entry'!O106)</f>
        <v>0</v>
      </c>
      <c r="P106" s="125">
        <f>ABS('Data Analysis'!P106-'Double Entry'!P106)</f>
        <v>0</v>
      </c>
      <c r="Q106" s="125">
        <f>ABS('Data Analysis'!Q106-'Double Entry'!Q106)</f>
        <v>0</v>
      </c>
      <c r="R106" s="125">
        <f>ABS('Data Analysis'!R106-'Double Entry'!R106)</f>
        <v>0</v>
      </c>
      <c r="S106" s="125">
        <f>ABS('Data Analysis'!S106-'Double Entry'!S106)</f>
        <v>0</v>
      </c>
      <c r="T106" s="125">
        <f>ABS('Data Analysis'!T106-'Double Entry'!T106)</f>
        <v>0</v>
      </c>
      <c r="U106" s="125">
        <f>ABS('Data Analysis'!U106-'Double Entry'!U106)</f>
        <v>0</v>
      </c>
      <c r="V106" s="125">
        <f>ABS('Data Analysis'!V106-'Double Entry'!V106)</f>
        <v>0</v>
      </c>
      <c r="W106" s="125">
        <f>ABS('Data Analysis'!W106-'Double Entry'!W106)</f>
        <v>0</v>
      </c>
      <c r="X106" s="125">
        <f>ABS('Data Analysis'!X106-'Double Entry'!X106)</f>
        <v>0</v>
      </c>
      <c r="Y106" s="125">
        <f>ABS('Data Analysis'!Y106-'Double Entry'!Y106)</f>
        <v>0</v>
      </c>
      <c r="Z106" s="125">
        <f>ABS('Data Analysis'!Z106-'Double Entry'!Z106)</f>
        <v>0</v>
      </c>
      <c r="AA106" s="125">
        <f>ABS('Data Analysis'!AA106-'Double Entry'!AA106)</f>
        <v>0</v>
      </c>
      <c r="AB106" s="125">
        <f>ABS('Data Analysis'!AB106-'Double Entry'!AB106)</f>
        <v>0</v>
      </c>
      <c r="AC106" s="125">
        <f>ABS('Data Analysis'!AC106-'Double Entry'!AC106)</f>
        <v>0</v>
      </c>
      <c r="AD106" s="125">
        <f>ABS('Data Analysis'!AD106-'Double Entry'!AD106)</f>
        <v>0</v>
      </c>
    </row>
    <row r="107" spans="1:30" ht="12.75">
      <c r="A107" s="124">
        <f t="shared" si="0"/>
      </c>
      <c r="B107" s="56"/>
      <c r="C107" s="57"/>
      <c r="E107" s="27"/>
      <c r="G107" s="125">
        <f>IF('Data Analysis'!G107='Double Entry'!G107,0,1)</f>
        <v>0</v>
      </c>
      <c r="H107" s="125">
        <f>ABS('Data Analysis'!H107-'Double Entry'!H107)</f>
        <v>0</v>
      </c>
      <c r="I107" s="125">
        <f>ABS('Data Analysis'!I107-'Double Entry'!I107)</f>
        <v>0</v>
      </c>
      <c r="J107" s="125">
        <f>ABS('Data Analysis'!J107-'Double Entry'!J107)</f>
        <v>0</v>
      </c>
      <c r="K107" s="125">
        <f>ABS('Data Analysis'!K107-'Double Entry'!K107)</f>
        <v>0</v>
      </c>
      <c r="L107" s="125">
        <f>ABS('Data Analysis'!L107-'Double Entry'!L107)</f>
        <v>0</v>
      </c>
      <c r="M107" s="125">
        <f>ABS('Data Analysis'!M107-'Double Entry'!M107)</f>
        <v>0</v>
      </c>
      <c r="N107" s="125">
        <f>ABS('Data Analysis'!N107-'Double Entry'!N107)</f>
        <v>0</v>
      </c>
      <c r="O107" s="125">
        <f>ABS('Data Analysis'!O107-'Double Entry'!O107)</f>
        <v>0</v>
      </c>
      <c r="P107" s="125">
        <f>ABS('Data Analysis'!P107-'Double Entry'!P107)</f>
        <v>0</v>
      </c>
      <c r="Q107" s="125">
        <f>ABS('Data Analysis'!Q107-'Double Entry'!Q107)</f>
        <v>0</v>
      </c>
      <c r="R107" s="125">
        <f>ABS('Data Analysis'!R107-'Double Entry'!R107)</f>
        <v>0</v>
      </c>
      <c r="S107" s="125">
        <f>ABS('Data Analysis'!S107-'Double Entry'!S107)</f>
        <v>0</v>
      </c>
      <c r="T107" s="125">
        <f>ABS('Data Analysis'!T107-'Double Entry'!T107)</f>
        <v>0</v>
      </c>
      <c r="U107" s="125">
        <f>ABS('Data Analysis'!U107-'Double Entry'!U107)</f>
        <v>0</v>
      </c>
      <c r="V107" s="125">
        <f>ABS('Data Analysis'!V107-'Double Entry'!V107)</f>
        <v>0</v>
      </c>
      <c r="W107" s="125">
        <f>ABS('Data Analysis'!W107-'Double Entry'!W107)</f>
        <v>0</v>
      </c>
      <c r="X107" s="125">
        <f>ABS('Data Analysis'!X107-'Double Entry'!X107)</f>
        <v>0</v>
      </c>
      <c r="Y107" s="125">
        <f>ABS('Data Analysis'!Y107-'Double Entry'!Y107)</f>
        <v>0</v>
      </c>
      <c r="Z107" s="125">
        <f>ABS('Data Analysis'!Z107-'Double Entry'!Z107)</f>
        <v>0</v>
      </c>
      <c r="AA107" s="125">
        <f>ABS('Data Analysis'!AA107-'Double Entry'!AA107)</f>
        <v>0</v>
      </c>
      <c r="AB107" s="125">
        <f>ABS('Data Analysis'!AB107-'Double Entry'!AB107)</f>
        <v>0</v>
      </c>
      <c r="AC107" s="125">
        <f>ABS('Data Analysis'!AC107-'Double Entry'!AC107)</f>
        <v>0</v>
      </c>
      <c r="AD107" s="125">
        <f>ABS('Data Analysis'!AD107-'Double Entry'!AD107)</f>
        <v>0</v>
      </c>
    </row>
    <row r="108" spans="1:30" ht="12.75">
      <c r="A108" s="124">
        <f t="shared" si="0"/>
      </c>
      <c r="B108" s="56"/>
      <c r="C108" s="57"/>
      <c r="E108" s="27"/>
      <c r="G108" s="125">
        <f>IF('Data Analysis'!G108='Double Entry'!G108,0,1)</f>
        <v>0</v>
      </c>
      <c r="H108" s="125">
        <f>ABS('Data Analysis'!H108-'Double Entry'!H108)</f>
        <v>0</v>
      </c>
      <c r="I108" s="125">
        <f>ABS('Data Analysis'!I108-'Double Entry'!I108)</f>
        <v>0</v>
      </c>
      <c r="J108" s="125">
        <f>ABS('Data Analysis'!J108-'Double Entry'!J108)</f>
        <v>0</v>
      </c>
      <c r="K108" s="125">
        <f>ABS('Data Analysis'!K108-'Double Entry'!K108)</f>
        <v>0</v>
      </c>
      <c r="L108" s="125">
        <f>ABS('Data Analysis'!L108-'Double Entry'!L108)</f>
        <v>0</v>
      </c>
      <c r="M108" s="125">
        <f>ABS('Data Analysis'!M108-'Double Entry'!M108)</f>
        <v>0</v>
      </c>
      <c r="N108" s="125">
        <f>ABS('Data Analysis'!N108-'Double Entry'!N108)</f>
        <v>0</v>
      </c>
      <c r="O108" s="125">
        <f>ABS('Data Analysis'!O108-'Double Entry'!O108)</f>
        <v>0</v>
      </c>
      <c r="P108" s="125">
        <f>ABS('Data Analysis'!P108-'Double Entry'!P108)</f>
        <v>0</v>
      </c>
      <c r="Q108" s="125">
        <f>ABS('Data Analysis'!Q108-'Double Entry'!Q108)</f>
        <v>0</v>
      </c>
      <c r="R108" s="125">
        <f>ABS('Data Analysis'!R108-'Double Entry'!R108)</f>
        <v>0</v>
      </c>
      <c r="S108" s="125">
        <f>ABS('Data Analysis'!S108-'Double Entry'!S108)</f>
        <v>0</v>
      </c>
      <c r="T108" s="125">
        <f>ABS('Data Analysis'!T108-'Double Entry'!T108)</f>
        <v>0</v>
      </c>
      <c r="U108" s="125">
        <f>ABS('Data Analysis'!U108-'Double Entry'!U108)</f>
        <v>0</v>
      </c>
      <c r="V108" s="125">
        <f>ABS('Data Analysis'!V108-'Double Entry'!V108)</f>
        <v>0</v>
      </c>
      <c r="W108" s="125">
        <f>ABS('Data Analysis'!W108-'Double Entry'!W108)</f>
        <v>0</v>
      </c>
      <c r="X108" s="125">
        <f>ABS('Data Analysis'!X108-'Double Entry'!X108)</f>
        <v>0</v>
      </c>
      <c r="Y108" s="125">
        <f>ABS('Data Analysis'!Y108-'Double Entry'!Y108)</f>
        <v>0</v>
      </c>
      <c r="Z108" s="125">
        <f>ABS('Data Analysis'!Z108-'Double Entry'!Z108)</f>
        <v>0</v>
      </c>
      <c r="AA108" s="125">
        <f>ABS('Data Analysis'!AA108-'Double Entry'!AA108)</f>
        <v>0</v>
      </c>
      <c r="AB108" s="125">
        <f>ABS('Data Analysis'!AB108-'Double Entry'!AB108)</f>
        <v>0</v>
      </c>
      <c r="AC108" s="125">
        <f>ABS('Data Analysis'!AC108-'Double Entry'!AC108)</f>
        <v>0</v>
      </c>
      <c r="AD108" s="125">
        <f>ABS('Data Analysis'!AD108-'Double Entry'!AD108)</f>
        <v>0</v>
      </c>
    </row>
    <row r="109" spans="1:30" ht="12.75">
      <c r="A109" s="124">
        <f t="shared" si="0"/>
      </c>
      <c r="B109" s="56"/>
      <c r="C109" s="57"/>
      <c r="E109" s="27"/>
      <c r="G109" s="125">
        <f>IF('Data Analysis'!G109='Double Entry'!G109,0,1)</f>
        <v>0</v>
      </c>
      <c r="H109" s="125">
        <f>ABS('Data Analysis'!H109-'Double Entry'!H109)</f>
        <v>0</v>
      </c>
      <c r="I109" s="125">
        <f>ABS('Data Analysis'!I109-'Double Entry'!I109)</f>
        <v>0</v>
      </c>
      <c r="J109" s="125">
        <f>ABS('Data Analysis'!J109-'Double Entry'!J109)</f>
        <v>0</v>
      </c>
      <c r="K109" s="125">
        <f>ABS('Data Analysis'!K109-'Double Entry'!K109)</f>
        <v>0</v>
      </c>
      <c r="L109" s="125">
        <f>ABS('Data Analysis'!L109-'Double Entry'!L109)</f>
        <v>0</v>
      </c>
      <c r="M109" s="125">
        <f>ABS('Data Analysis'!M109-'Double Entry'!M109)</f>
        <v>0</v>
      </c>
      <c r="N109" s="125">
        <f>ABS('Data Analysis'!N109-'Double Entry'!N109)</f>
        <v>0</v>
      </c>
      <c r="O109" s="125">
        <f>ABS('Data Analysis'!O109-'Double Entry'!O109)</f>
        <v>0</v>
      </c>
      <c r="P109" s="125">
        <f>ABS('Data Analysis'!P109-'Double Entry'!P109)</f>
        <v>0</v>
      </c>
      <c r="Q109" s="125">
        <f>ABS('Data Analysis'!Q109-'Double Entry'!Q109)</f>
        <v>0</v>
      </c>
      <c r="R109" s="125">
        <f>ABS('Data Analysis'!R109-'Double Entry'!R109)</f>
        <v>0</v>
      </c>
      <c r="S109" s="125">
        <f>ABS('Data Analysis'!S109-'Double Entry'!S109)</f>
        <v>0</v>
      </c>
      <c r="T109" s="125">
        <f>ABS('Data Analysis'!T109-'Double Entry'!T109)</f>
        <v>0</v>
      </c>
      <c r="U109" s="125">
        <f>ABS('Data Analysis'!U109-'Double Entry'!U109)</f>
        <v>0</v>
      </c>
      <c r="V109" s="125">
        <f>ABS('Data Analysis'!V109-'Double Entry'!V109)</f>
        <v>0</v>
      </c>
      <c r="W109" s="125">
        <f>ABS('Data Analysis'!W109-'Double Entry'!W109)</f>
        <v>0</v>
      </c>
      <c r="X109" s="125">
        <f>ABS('Data Analysis'!X109-'Double Entry'!X109)</f>
        <v>0</v>
      </c>
      <c r="Y109" s="125">
        <f>ABS('Data Analysis'!Y109-'Double Entry'!Y109)</f>
        <v>0</v>
      </c>
      <c r="Z109" s="125">
        <f>ABS('Data Analysis'!Z109-'Double Entry'!Z109)</f>
        <v>0</v>
      </c>
      <c r="AA109" s="125">
        <f>ABS('Data Analysis'!AA109-'Double Entry'!AA109)</f>
        <v>0</v>
      </c>
      <c r="AB109" s="125">
        <f>ABS('Data Analysis'!AB109-'Double Entry'!AB109)</f>
        <v>0</v>
      </c>
      <c r="AC109" s="125">
        <f>ABS('Data Analysis'!AC109-'Double Entry'!AC109)</f>
        <v>0</v>
      </c>
      <c r="AD109" s="125">
        <f>ABS('Data Analysis'!AD109-'Double Entry'!AD109)</f>
        <v>0</v>
      </c>
    </row>
    <row r="110" spans="1:30" ht="12.75">
      <c r="A110" s="124">
        <f t="shared" si="0"/>
      </c>
      <c r="B110" s="56"/>
      <c r="C110" s="57"/>
      <c r="E110" s="27"/>
      <c r="G110" s="125">
        <f>IF('Data Analysis'!G110='Double Entry'!G110,0,1)</f>
        <v>0</v>
      </c>
      <c r="H110" s="125">
        <f>ABS('Data Analysis'!H110-'Double Entry'!H110)</f>
        <v>0</v>
      </c>
      <c r="I110" s="125">
        <f>ABS('Data Analysis'!I110-'Double Entry'!I110)</f>
        <v>0</v>
      </c>
      <c r="J110" s="125">
        <f>ABS('Data Analysis'!J110-'Double Entry'!J110)</f>
        <v>0</v>
      </c>
      <c r="K110" s="125">
        <f>ABS('Data Analysis'!K110-'Double Entry'!K110)</f>
        <v>0</v>
      </c>
      <c r="L110" s="125">
        <f>ABS('Data Analysis'!L110-'Double Entry'!L110)</f>
        <v>0</v>
      </c>
      <c r="M110" s="125">
        <f>ABS('Data Analysis'!M110-'Double Entry'!M110)</f>
        <v>0</v>
      </c>
      <c r="N110" s="125">
        <f>ABS('Data Analysis'!N110-'Double Entry'!N110)</f>
        <v>0</v>
      </c>
      <c r="O110" s="125">
        <f>ABS('Data Analysis'!O110-'Double Entry'!O110)</f>
        <v>0</v>
      </c>
      <c r="P110" s="125">
        <f>ABS('Data Analysis'!P110-'Double Entry'!P110)</f>
        <v>0</v>
      </c>
      <c r="Q110" s="125">
        <f>ABS('Data Analysis'!Q110-'Double Entry'!Q110)</f>
        <v>0</v>
      </c>
      <c r="R110" s="125">
        <f>ABS('Data Analysis'!R110-'Double Entry'!R110)</f>
        <v>0</v>
      </c>
      <c r="S110" s="125">
        <f>ABS('Data Analysis'!S110-'Double Entry'!S110)</f>
        <v>0</v>
      </c>
      <c r="T110" s="125">
        <f>ABS('Data Analysis'!T110-'Double Entry'!T110)</f>
        <v>0</v>
      </c>
      <c r="U110" s="125">
        <f>ABS('Data Analysis'!U110-'Double Entry'!U110)</f>
        <v>0</v>
      </c>
      <c r="V110" s="125">
        <f>ABS('Data Analysis'!V110-'Double Entry'!V110)</f>
        <v>0</v>
      </c>
      <c r="W110" s="125">
        <f>ABS('Data Analysis'!W110-'Double Entry'!W110)</f>
        <v>0</v>
      </c>
      <c r="X110" s="125">
        <f>ABS('Data Analysis'!X110-'Double Entry'!X110)</f>
        <v>0</v>
      </c>
      <c r="Y110" s="125">
        <f>ABS('Data Analysis'!Y110-'Double Entry'!Y110)</f>
        <v>0</v>
      </c>
      <c r="Z110" s="125">
        <f>ABS('Data Analysis'!Z110-'Double Entry'!Z110)</f>
        <v>0</v>
      </c>
      <c r="AA110" s="125">
        <f>ABS('Data Analysis'!AA110-'Double Entry'!AA110)</f>
        <v>0</v>
      </c>
      <c r="AB110" s="125">
        <f>ABS('Data Analysis'!AB110-'Double Entry'!AB110)</f>
        <v>0</v>
      </c>
      <c r="AC110" s="125">
        <f>ABS('Data Analysis'!AC110-'Double Entry'!AC110)</f>
        <v>0</v>
      </c>
      <c r="AD110" s="125">
        <f>ABS('Data Analysis'!AD110-'Double Entry'!AD110)</f>
        <v>0</v>
      </c>
    </row>
    <row r="111" spans="1:30" ht="12.75">
      <c r="A111" s="124">
        <f t="shared" si="0"/>
      </c>
      <c r="B111" s="56"/>
      <c r="C111" s="57"/>
      <c r="E111" s="27"/>
      <c r="G111" s="125">
        <f>IF('Data Analysis'!G111='Double Entry'!G111,0,1)</f>
        <v>0</v>
      </c>
      <c r="H111" s="125">
        <f>ABS('Data Analysis'!H111-'Double Entry'!H111)</f>
        <v>0</v>
      </c>
      <c r="I111" s="125">
        <f>ABS('Data Analysis'!I111-'Double Entry'!I111)</f>
        <v>0</v>
      </c>
      <c r="J111" s="125">
        <f>ABS('Data Analysis'!J111-'Double Entry'!J111)</f>
        <v>0</v>
      </c>
      <c r="K111" s="125">
        <f>ABS('Data Analysis'!K111-'Double Entry'!K111)</f>
        <v>0</v>
      </c>
      <c r="L111" s="125">
        <f>ABS('Data Analysis'!L111-'Double Entry'!L111)</f>
        <v>0</v>
      </c>
      <c r="M111" s="125">
        <f>ABS('Data Analysis'!M111-'Double Entry'!M111)</f>
        <v>0</v>
      </c>
      <c r="N111" s="125">
        <f>ABS('Data Analysis'!N111-'Double Entry'!N111)</f>
        <v>0</v>
      </c>
      <c r="O111" s="125">
        <f>ABS('Data Analysis'!O111-'Double Entry'!O111)</f>
        <v>0</v>
      </c>
      <c r="P111" s="125">
        <f>ABS('Data Analysis'!P111-'Double Entry'!P111)</f>
        <v>0</v>
      </c>
      <c r="Q111" s="125">
        <f>ABS('Data Analysis'!Q111-'Double Entry'!Q111)</f>
        <v>0</v>
      </c>
      <c r="R111" s="125">
        <f>ABS('Data Analysis'!R111-'Double Entry'!R111)</f>
        <v>0</v>
      </c>
      <c r="S111" s="125">
        <f>ABS('Data Analysis'!S111-'Double Entry'!S111)</f>
        <v>0</v>
      </c>
      <c r="T111" s="125">
        <f>ABS('Data Analysis'!T111-'Double Entry'!T111)</f>
        <v>0</v>
      </c>
      <c r="U111" s="125">
        <f>ABS('Data Analysis'!U111-'Double Entry'!U111)</f>
        <v>0</v>
      </c>
      <c r="V111" s="125">
        <f>ABS('Data Analysis'!V111-'Double Entry'!V111)</f>
        <v>0</v>
      </c>
      <c r="W111" s="125">
        <f>ABS('Data Analysis'!W111-'Double Entry'!W111)</f>
        <v>0</v>
      </c>
      <c r="X111" s="125">
        <f>ABS('Data Analysis'!X111-'Double Entry'!X111)</f>
        <v>0</v>
      </c>
      <c r="Y111" s="125">
        <f>ABS('Data Analysis'!Y111-'Double Entry'!Y111)</f>
        <v>0</v>
      </c>
      <c r="Z111" s="125">
        <f>ABS('Data Analysis'!Z111-'Double Entry'!Z111)</f>
        <v>0</v>
      </c>
      <c r="AA111" s="125">
        <f>ABS('Data Analysis'!AA111-'Double Entry'!AA111)</f>
        <v>0</v>
      </c>
      <c r="AB111" s="125">
        <f>ABS('Data Analysis'!AB111-'Double Entry'!AB111)</f>
        <v>0</v>
      </c>
      <c r="AC111" s="125">
        <f>ABS('Data Analysis'!AC111-'Double Entry'!AC111)</f>
        <v>0</v>
      </c>
      <c r="AD111" s="125">
        <f>ABS('Data Analysis'!AD111-'Double Entry'!AD111)</f>
        <v>0</v>
      </c>
    </row>
    <row r="112" spans="1:30" ht="12.75">
      <c r="A112" s="124">
        <f t="shared" si="0"/>
      </c>
      <c r="B112" s="56"/>
      <c r="C112" s="57"/>
      <c r="E112" s="27"/>
      <c r="G112" s="125">
        <f>IF('Data Analysis'!G112='Double Entry'!G112,0,1)</f>
        <v>0</v>
      </c>
      <c r="H112" s="125">
        <f>ABS('Data Analysis'!H112-'Double Entry'!H112)</f>
        <v>0</v>
      </c>
      <c r="I112" s="125">
        <f>ABS('Data Analysis'!I112-'Double Entry'!I112)</f>
        <v>0</v>
      </c>
      <c r="J112" s="125">
        <f>ABS('Data Analysis'!J112-'Double Entry'!J112)</f>
        <v>0</v>
      </c>
      <c r="K112" s="125">
        <f>ABS('Data Analysis'!K112-'Double Entry'!K112)</f>
        <v>0</v>
      </c>
      <c r="L112" s="125">
        <f>ABS('Data Analysis'!L112-'Double Entry'!L112)</f>
        <v>0</v>
      </c>
      <c r="M112" s="125">
        <f>ABS('Data Analysis'!M112-'Double Entry'!M112)</f>
        <v>0</v>
      </c>
      <c r="N112" s="125">
        <f>ABS('Data Analysis'!N112-'Double Entry'!N112)</f>
        <v>0</v>
      </c>
      <c r="O112" s="125">
        <f>ABS('Data Analysis'!O112-'Double Entry'!O112)</f>
        <v>0</v>
      </c>
      <c r="P112" s="125">
        <f>ABS('Data Analysis'!P112-'Double Entry'!P112)</f>
        <v>0</v>
      </c>
      <c r="Q112" s="125">
        <f>ABS('Data Analysis'!Q112-'Double Entry'!Q112)</f>
        <v>0</v>
      </c>
      <c r="R112" s="125">
        <f>ABS('Data Analysis'!R112-'Double Entry'!R112)</f>
        <v>0</v>
      </c>
      <c r="S112" s="125">
        <f>ABS('Data Analysis'!S112-'Double Entry'!S112)</f>
        <v>0</v>
      </c>
      <c r="T112" s="125">
        <f>ABS('Data Analysis'!T112-'Double Entry'!T112)</f>
        <v>0</v>
      </c>
      <c r="U112" s="125">
        <f>ABS('Data Analysis'!U112-'Double Entry'!U112)</f>
        <v>0</v>
      </c>
      <c r="V112" s="125">
        <f>ABS('Data Analysis'!V112-'Double Entry'!V112)</f>
        <v>0</v>
      </c>
      <c r="W112" s="125">
        <f>ABS('Data Analysis'!W112-'Double Entry'!W112)</f>
        <v>0</v>
      </c>
      <c r="X112" s="125">
        <f>ABS('Data Analysis'!X112-'Double Entry'!X112)</f>
        <v>0</v>
      </c>
      <c r="Y112" s="125">
        <f>ABS('Data Analysis'!Y112-'Double Entry'!Y112)</f>
        <v>0</v>
      </c>
      <c r="Z112" s="125">
        <f>ABS('Data Analysis'!Z112-'Double Entry'!Z112)</f>
        <v>0</v>
      </c>
      <c r="AA112" s="125">
        <f>ABS('Data Analysis'!AA112-'Double Entry'!AA112)</f>
        <v>0</v>
      </c>
      <c r="AB112" s="125">
        <f>ABS('Data Analysis'!AB112-'Double Entry'!AB112)</f>
        <v>0</v>
      </c>
      <c r="AC112" s="125">
        <f>ABS('Data Analysis'!AC112-'Double Entry'!AC112)</f>
        <v>0</v>
      </c>
      <c r="AD112" s="125">
        <f>ABS('Data Analysis'!AD112-'Double Entry'!AD112)</f>
        <v>0</v>
      </c>
    </row>
    <row r="113" spans="1:30" ht="12.75">
      <c r="A113" s="124">
        <f t="shared" si="0"/>
      </c>
      <c r="B113" s="56"/>
      <c r="C113" s="57"/>
      <c r="E113" s="27"/>
      <c r="G113" s="125">
        <f>IF('Data Analysis'!G113='Double Entry'!G113,0,1)</f>
        <v>0</v>
      </c>
      <c r="H113" s="125">
        <f>ABS('Data Analysis'!H113-'Double Entry'!H113)</f>
        <v>0</v>
      </c>
      <c r="I113" s="125">
        <f>ABS('Data Analysis'!I113-'Double Entry'!I113)</f>
        <v>0</v>
      </c>
      <c r="J113" s="125">
        <f>ABS('Data Analysis'!J113-'Double Entry'!J113)</f>
        <v>0</v>
      </c>
      <c r="K113" s="125">
        <f>ABS('Data Analysis'!K113-'Double Entry'!K113)</f>
        <v>0</v>
      </c>
      <c r="L113" s="125">
        <f>ABS('Data Analysis'!L113-'Double Entry'!L113)</f>
        <v>0</v>
      </c>
      <c r="M113" s="125">
        <f>ABS('Data Analysis'!M113-'Double Entry'!M113)</f>
        <v>0</v>
      </c>
      <c r="N113" s="125">
        <f>ABS('Data Analysis'!N113-'Double Entry'!N113)</f>
        <v>0</v>
      </c>
      <c r="O113" s="125">
        <f>ABS('Data Analysis'!O113-'Double Entry'!O113)</f>
        <v>0</v>
      </c>
      <c r="P113" s="125">
        <f>ABS('Data Analysis'!P113-'Double Entry'!P113)</f>
        <v>0</v>
      </c>
      <c r="Q113" s="125">
        <f>ABS('Data Analysis'!Q113-'Double Entry'!Q113)</f>
        <v>0</v>
      </c>
      <c r="R113" s="125">
        <f>ABS('Data Analysis'!R113-'Double Entry'!R113)</f>
        <v>0</v>
      </c>
      <c r="S113" s="125">
        <f>ABS('Data Analysis'!S113-'Double Entry'!S113)</f>
        <v>0</v>
      </c>
      <c r="T113" s="125">
        <f>ABS('Data Analysis'!T113-'Double Entry'!T113)</f>
        <v>0</v>
      </c>
      <c r="U113" s="125">
        <f>ABS('Data Analysis'!U113-'Double Entry'!U113)</f>
        <v>0</v>
      </c>
      <c r="V113" s="125">
        <f>ABS('Data Analysis'!V113-'Double Entry'!V113)</f>
        <v>0</v>
      </c>
      <c r="W113" s="125">
        <f>ABS('Data Analysis'!W113-'Double Entry'!W113)</f>
        <v>0</v>
      </c>
      <c r="X113" s="125">
        <f>ABS('Data Analysis'!X113-'Double Entry'!X113)</f>
        <v>0</v>
      </c>
      <c r="Y113" s="125">
        <f>ABS('Data Analysis'!Y113-'Double Entry'!Y113)</f>
        <v>0</v>
      </c>
      <c r="Z113" s="125">
        <f>ABS('Data Analysis'!Z113-'Double Entry'!Z113)</f>
        <v>0</v>
      </c>
      <c r="AA113" s="125">
        <f>ABS('Data Analysis'!AA113-'Double Entry'!AA113)</f>
        <v>0</v>
      </c>
      <c r="AB113" s="125">
        <f>ABS('Data Analysis'!AB113-'Double Entry'!AB113)</f>
        <v>0</v>
      </c>
      <c r="AC113" s="125">
        <f>ABS('Data Analysis'!AC113-'Double Entry'!AC113)</f>
        <v>0</v>
      </c>
      <c r="AD113" s="125">
        <f>ABS('Data Analysis'!AD113-'Double Entry'!AD113)</f>
        <v>0</v>
      </c>
    </row>
    <row r="114" spans="1:30" ht="12.75">
      <c r="A114" s="124">
        <f aca="true" t="shared" si="1" ref="A114:A177">IF(SUM(G114:AK114)=0,"","error in row")</f>
      </c>
      <c r="B114" s="56"/>
      <c r="C114" s="57"/>
      <c r="E114" s="27"/>
      <c r="G114" s="125">
        <f>IF('Data Analysis'!G114='Double Entry'!G114,0,1)</f>
        <v>0</v>
      </c>
      <c r="H114" s="125">
        <f>ABS('Data Analysis'!H114-'Double Entry'!H114)</f>
        <v>0</v>
      </c>
      <c r="I114" s="125">
        <f>ABS('Data Analysis'!I114-'Double Entry'!I114)</f>
        <v>0</v>
      </c>
      <c r="J114" s="125">
        <f>ABS('Data Analysis'!J114-'Double Entry'!J114)</f>
        <v>0</v>
      </c>
      <c r="K114" s="125">
        <f>ABS('Data Analysis'!K114-'Double Entry'!K114)</f>
        <v>0</v>
      </c>
      <c r="L114" s="125">
        <f>ABS('Data Analysis'!L114-'Double Entry'!L114)</f>
        <v>0</v>
      </c>
      <c r="M114" s="125">
        <f>ABS('Data Analysis'!M114-'Double Entry'!M114)</f>
        <v>0</v>
      </c>
      <c r="N114" s="125">
        <f>ABS('Data Analysis'!N114-'Double Entry'!N114)</f>
        <v>0</v>
      </c>
      <c r="O114" s="125">
        <f>ABS('Data Analysis'!O114-'Double Entry'!O114)</f>
        <v>0</v>
      </c>
      <c r="P114" s="125">
        <f>ABS('Data Analysis'!P114-'Double Entry'!P114)</f>
        <v>0</v>
      </c>
      <c r="Q114" s="125">
        <f>ABS('Data Analysis'!Q114-'Double Entry'!Q114)</f>
        <v>0</v>
      </c>
      <c r="R114" s="125">
        <f>ABS('Data Analysis'!R114-'Double Entry'!R114)</f>
        <v>0</v>
      </c>
      <c r="S114" s="125">
        <f>ABS('Data Analysis'!S114-'Double Entry'!S114)</f>
        <v>0</v>
      </c>
      <c r="T114" s="125">
        <f>ABS('Data Analysis'!T114-'Double Entry'!T114)</f>
        <v>0</v>
      </c>
      <c r="U114" s="125">
        <f>ABS('Data Analysis'!U114-'Double Entry'!U114)</f>
        <v>0</v>
      </c>
      <c r="V114" s="125">
        <f>ABS('Data Analysis'!V114-'Double Entry'!V114)</f>
        <v>0</v>
      </c>
      <c r="W114" s="125">
        <f>ABS('Data Analysis'!W114-'Double Entry'!W114)</f>
        <v>0</v>
      </c>
      <c r="X114" s="125">
        <f>ABS('Data Analysis'!X114-'Double Entry'!X114)</f>
        <v>0</v>
      </c>
      <c r="Y114" s="125">
        <f>ABS('Data Analysis'!Y114-'Double Entry'!Y114)</f>
        <v>0</v>
      </c>
      <c r="Z114" s="125">
        <f>ABS('Data Analysis'!Z114-'Double Entry'!Z114)</f>
        <v>0</v>
      </c>
      <c r="AA114" s="125">
        <f>ABS('Data Analysis'!AA114-'Double Entry'!AA114)</f>
        <v>0</v>
      </c>
      <c r="AB114" s="125">
        <f>ABS('Data Analysis'!AB114-'Double Entry'!AB114)</f>
        <v>0</v>
      </c>
      <c r="AC114" s="125">
        <f>ABS('Data Analysis'!AC114-'Double Entry'!AC114)</f>
        <v>0</v>
      </c>
      <c r="AD114" s="125">
        <f>ABS('Data Analysis'!AD114-'Double Entry'!AD114)</f>
        <v>0</v>
      </c>
    </row>
    <row r="115" spans="1:30" ht="12.75">
      <c r="A115" s="124">
        <f t="shared" si="1"/>
      </c>
      <c r="B115" s="56"/>
      <c r="C115" s="57"/>
      <c r="E115" s="27"/>
      <c r="G115" s="125">
        <f>IF('Data Analysis'!G115='Double Entry'!G115,0,1)</f>
        <v>0</v>
      </c>
      <c r="H115" s="125">
        <f>ABS('Data Analysis'!H115-'Double Entry'!H115)</f>
        <v>0</v>
      </c>
      <c r="I115" s="125">
        <f>ABS('Data Analysis'!I115-'Double Entry'!I115)</f>
        <v>0</v>
      </c>
      <c r="J115" s="125">
        <f>ABS('Data Analysis'!J115-'Double Entry'!J115)</f>
        <v>0</v>
      </c>
      <c r="K115" s="125">
        <f>ABS('Data Analysis'!K115-'Double Entry'!K115)</f>
        <v>0</v>
      </c>
      <c r="L115" s="125">
        <f>ABS('Data Analysis'!L115-'Double Entry'!L115)</f>
        <v>0</v>
      </c>
      <c r="M115" s="125">
        <f>ABS('Data Analysis'!M115-'Double Entry'!M115)</f>
        <v>0</v>
      </c>
      <c r="N115" s="125">
        <f>ABS('Data Analysis'!N115-'Double Entry'!N115)</f>
        <v>0</v>
      </c>
      <c r="O115" s="125">
        <f>ABS('Data Analysis'!O115-'Double Entry'!O115)</f>
        <v>0</v>
      </c>
      <c r="P115" s="125">
        <f>ABS('Data Analysis'!P115-'Double Entry'!P115)</f>
        <v>0</v>
      </c>
      <c r="Q115" s="125">
        <f>ABS('Data Analysis'!Q115-'Double Entry'!Q115)</f>
        <v>0</v>
      </c>
      <c r="R115" s="125">
        <f>ABS('Data Analysis'!R115-'Double Entry'!R115)</f>
        <v>0</v>
      </c>
      <c r="S115" s="125">
        <f>ABS('Data Analysis'!S115-'Double Entry'!S115)</f>
        <v>0</v>
      </c>
      <c r="T115" s="125">
        <f>ABS('Data Analysis'!T115-'Double Entry'!T115)</f>
        <v>0</v>
      </c>
      <c r="U115" s="125">
        <f>ABS('Data Analysis'!U115-'Double Entry'!U115)</f>
        <v>0</v>
      </c>
      <c r="V115" s="125">
        <f>ABS('Data Analysis'!V115-'Double Entry'!V115)</f>
        <v>0</v>
      </c>
      <c r="W115" s="125">
        <f>ABS('Data Analysis'!W115-'Double Entry'!W115)</f>
        <v>0</v>
      </c>
      <c r="X115" s="125">
        <f>ABS('Data Analysis'!X115-'Double Entry'!X115)</f>
        <v>0</v>
      </c>
      <c r="Y115" s="125">
        <f>ABS('Data Analysis'!Y115-'Double Entry'!Y115)</f>
        <v>0</v>
      </c>
      <c r="Z115" s="125">
        <f>ABS('Data Analysis'!Z115-'Double Entry'!Z115)</f>
        <v>0</v>
      </c>
      <c r="AA115" s="125">
        <f>ABS('Data Analysis'!AA115-'Double Entry'!AA115)</f>
        <v>0</v>
      </c>
      <c r="AB115" s="125">
        <f>ABS('Data Analysis'!AB115-'Double Entry'!AB115)</f>
        <v>0</v>
      </c>
      <c r="AC115" s="125">
        <f>ABS('Data Analysis'!AC115-'Double Entry'!AC115)</f>
        <v>0</v>
      </c>
      <c r="AD115" s="125">
        <f>ABS('Data Analysis'!AD115-'Double Entry'!AD115)</f>
        <v>0</v>
      </c>
    </row>
    <row r="116" spans="1:30" ht="12.75">
      <c r="A116" s="124">
        <f t="shared" si="1"/>
      </c>
      <c r="B116" s="56"/>
      <c r="C116" s="57"/>
      <c r="E116" s="27"/>
      <c r="G116" s="125">
        <f>IF('Data Analysis'!G116='Double Entry'!G116,0,1)</f>
        <v>0</v>
      </c>
      <c r="H116" s="125">
        <f>ABS('Data Analysis'!H116-'Double Entry'!H116)</f>
        <v>0</v>
      </c>
      <c r="I116" s="125">
        <f>ABS('Data Analysis'!I116-'Double Entry'!I116)</f>
        <v>0</v>
      </c>
      <c r="J116" s="125">
        <f>ABS('Data Analysis'!J116-'Double Entry'!J116)</f>
        <v>0</v>
      </c>
      <c r="K116" s="125">
        <f>ABS('Data Analysis'!K116-'Double Entry'!K116)</f>
        <v>0</v>
      </c>
      <c r="L116" s="125">
        <f>ABS('Data Analysis'!L116-'Double Entry'!L116)</f>
        <v>0</v>
      </c>
      <c r="M116" s="125">
        <f>ABS('Data Analysis'!M116-'Double Entry'!M116)</f>
        <v>0</v>
      </c>
      <c r="N116" s="125">
        <f>ABS('Data Analysis'!N116-'Double Entry'!N116)</f>
        <v>0</v>
      </c>
      <c r="O116" s="125">
        <f>ABS('Data Analysis'!O116-'Double Entry'!O116)</f>
        <v>0</v>
      </c>
      <c r="P116" s="125">
        <f>ABS('Data Analysis'!P116-'Double Entry'!P116)</f>
        <v>0</v>
      </c>
      <c r="Q116" s="125">
        <f>ABS('Data Analysis'!Q116-'Double Entry'!Q116)</f>
        <v>0</v>
      </c>
      <c r="R116" s="125">
        <f>ABS('Data Analysis'!R116-'Double Entry'!R116)</f>
        <v>0</v>
      </c>
      <c r="S116" s="125">
        <f>ABS('Data Analysis'!S116-'Double Entry'!S116)</f>
        <v>0</v>
      </c>
      <c r="T116" s="125">
        <f>ABS('Data Analysis'!T116-'Double Entry'!T116)</f>
        <v>0</v>
      </c>
      <c r="U116" s="125">
        <f>ABS('Data Analysis'!U116-'Double Entry'!U116)</f>
        <v>0</v>
      </c>
      <c r="V116" s="125">
        <f>ABS('Data Analysis'!V116-'Double Entry'!V116)</f>
        <v>0</v>
      </c>
      <c r="W116" s="125">
        <f>ABS('Data Analysis'!W116-'Double Entry'!W116)</f>
        <v>0</v>
      </c>
      <c r="X116" s="125">
        <f>ABS('Data Analysis'!X116-'Double Entry'!X116)</f>
        <v>0</v>
      </c>
      <c r="Y116" s="125">
        <f>ABS('Data Analysis'!Y116-'Double Entry'!Y116)</f>
        <v>0</v>
      </c>
      <c r="Z116" s="125">
        <f>ABS('Data Analysis'!Z116-'Double Entry'!Z116)</f>
        <v>0</v>
      </c>
      <c r="AA116" s="125">
        <f>ABS('Data Analysis'!AA116-'Double Entry'!AA116)</f>
        <v>0</v>
      </c>
      <c r="AB116" s="125">
        <f>ABS('Data Analysis'!AB116-'Double Entry'!AB116)</f>
        <v>0</v>
      </c>
      <c r="AC116" s="125">
        <f>ABS('Data Analysis'!AC116-'Double Entry'!AC116)</f>
        <v>0</v>
      </c>
      <c r="AD116" s="125">
        <f>ABS('Data Analysis'!AD116-'Double Entry'!AD116)</f>
        <v>0</v>
      </c>
    </row>
    <row r="117" spans="1:30" ht="12.75">
      <c r="A117" s="124">
        <f t="shared" si="1"/>
      </c>
      <c r="B117" s="56"/>
      <c r="C117" s="57"/>
      <c r="E117" s="27"/>
      <c r="G117" s="125">
        <f>IF('Data Analysis'!G117='Double Entry'!G117,0,1)</f>
        <v>0</v>
      </c>
      <c r="H117" s="125">
        <f>ABS('Data Analysis'!H117-'Double Entry'!H117)</f>
        <v>0</v>
      </c>
      <c r="I117" s="125">
        <f>ABS('Data Analysis'!I117-'Double Entry'!I117)</f>
        <v>0</v>
      </c>
      <c r="J117" s="125">
        <f>ABS('Data Analysis'!J117-'Double Entry'!J117)</f>
        <v>0</v>
      </c>
      <c r="K117" s="125">
        <f>ABS('Data Analysis'!K117-'Double Entry'!K117)</f>
        <v>0</v>
      </c>
      <c r="L117" s="125">
        <f>ABS('Data Analysis'!L117-'Double Entry'!L117)</f>
        <v>0</v>
      </c>
      <c r="M117" s="125">
        <f>ABS('Data Analysis'!M117-'Double Entry'!M117)</f>
        <v>0</v>
      </c>
      <c r="N117" s="125">
        <f>ABS('Data Analysis'!N117-'Double Entry'!N117)</f>
        <v>0</v>
      </c>
      <c r="O117" s="125">
        <f>ABS('Data Analysis'!O117-'Double Entry'!O117)</f>
        <v>0</v>
      </c>
      <c r="P117" s="125">
        <f>ABS('Data Analysis'!P117-'Double Entry'!P117)</f>
        <v>0</v>
      </c>
      <c r="Q117" s="125">
        <f>ABS('Data Analysis'!Q117-'Double Entry'!Q117)</f>
        <v>0</v>
      </c>
      <c r="R117" s="125">
        <f>ABS('Data Analysis'!R117-'Double Entry'!R117)</f>
        <v>0</v>
      </c>
      <c r="S117" s="125">
        <f>ABS('Data Analysis'!S117-'Double Entry'!S117)</f>
        <v>0</v>
      </c>
      <c r="T117" s="125">
        <f>ABS('Data Analysis'!T117-'Double Entry'!T117)</f>
        <v>0</v>
      </c>
      <c r="U117" s="125">
        <f>ABS('Data Analysis'!U117-'Double Entry'!U117)</f>
        <v>0</v>
      </c>
      <c r="V117" s="125">
        <f>ABS('Data Analysis'!V117-'Double Entry'!V117)</f>
        <v>0</v>
      </c>
      <c r="W117" s="125">
        <f>ABS('Data Analysis'!W117-'Double Entry'!W117)</f>
        <v>0</v>
      </c>
      <c r="X117" s="125">
        <f>ABS('Data Analysis'!X117-'Double Entry'!X117)</f>
        <v>0</v>
      </c>
      <c r="Y117" s="125">
        <f>ABS('Data Analysis'!Y117-'Double Entry'!Y117)</f>
        <v>0</v>
      </c>
      <c r="Z117" s="125">
        <f>ABS('Data Analysis'!Z117-'Double Entry'!Z117)</f>
        <v>0</v>
      </c>
      <c r="AA117" s="125">
        <f>ABS('Data Analysis'!AA117-'Double Entry'!AA117)</f>
        <v>0</v>
      </c>
      <c r="AB117" s="125">
        <f>ABS('Data Analysis'!AB117-'Double Entry'!AB117)</f>
        <v>0</v>
      </c>
      <c r="AC117" s="125">
        <f>ABS('Data Analysis'!AC117-'Double Entry'!AC117)</f>
        <v>0</v>
      </c>
      <c r="AD117" s="125">
        <f>ABS('Data Analysis'!AD117-'Double Entry'!AD117)</f>
        <v>0</v>
      </c>
    </row>
    <row r="118" spans="1:30" ht="12.75">
      <c r="A118" s="124">
        <f t="shared" si="1"/>
      </c>
      <c r="B118" s="56"/>
      <c r="C118" s="57"/>
      <c r="E118" s="27"/>
      <c r="G118" s="125">
        <f>IF('Data Analysis'!G118='Double Entry'!G118,0,1)</f>
        <v>0</v>
      </c>
      <c r="H118" s="125">
        <f>ABS('Data Analysis'!H118-'Double Entry'!H118)</f>
        <v>0</v>
      </c>
      <c r="I118" s="125">
        <f>ABS('Data Analysis'!I118-'Double Entry'!I118)</f>
        <v>0</v>
      </c>
      <c r="J118" s="125">
        <f>ABS('Data Analysis'!J118-'Double Entry'!J118)</f>
        <v>0</v>
      </c>
      <c r="K118" s="125">
        <f>ABS('Data Analysis'!K118-'Double Entry'!K118)</f>
        <v>0</v>
      </c>
      <c r="L118" s="125">
        <f>ABS('Data Analysis'!L118-'Double Entry'!L118)</f>
        <v>0</v>
      </c>
      <c r="M118" s="125">
        <f>ABS('Data Analysis'!M118-'Double Entry'!M118)</f>
        <v>0</v>
      </c>
      <c r="N118" s="125">
        <f>ABS('Data Analysis'!N118-'Double Entry'!N118)</f>
        <v>0</v>
      </c>
      <c r="O118" s="125">
        <f>ABS('Data Analysis'!O118-'Double Entry'!O118)</f>
        <v>0</v>
      </c>
      <c r="P118" s="125">
        <f>ABS('Data Analysis'!P118-'Double Entry'!P118)</f>
        <v>0</v>
      </c>
      <c r="Q118" s="125">
        <f>ABS('Data Analysis'!Q118-'Double Entry'!Q118)</f>
        <v>0</v>
      </c>
      <c r="R118" s="125">
        <f>ABS('Data Analysis'!R118-'Double Entry'!R118)</f>
        <v>0</v>
      </c>
      <c r="S118" s="125">
        <f>ABS('Data Analysis'!S118-'Double Entry'!S118)</f>
        <v>0</v>
      </c>
      <c r="T118" s="125">
        <f>ABS('Data Analysis'!T118-'Double Entry'!T118)</f>
        <v>0</v>
      </c>
      <c r="U118" s="125">
        <f>ABS('Data Analysis'!U118-'Double Entry'!U118)</f>
        <v>0</v>
      </c>
      <c r="V118" s="125">
        <f>ABS('Data Analysis'!V118-'Double Entry'!V118)</f>
        <v>0</v>
      </c>
      <c r="W118" s="125">
        <f>ABS('Data Analysis'!W118-'Double Entry'!W118)</f>
        <v>0</v>
      </c>
      <c r="X118" s="125">
        <f>ABS('Data Analysis'!X118-'Double Entry'!X118)</f>
        <v>0</v>
      </c>
      <c r="Y118" s="125">
        <f>ABS('Data Analysis'!Y118-'Double Entry'!Y118)</f>
        <v>0</v>
      </c>
      <c r="Z118" s="125">
        <f>ABS('Data Analysis'!Z118-'Double Entry'!Z118)</f>
        <v>0</v>
      </c>
      <c r="AA118" s="125">
        <f>ABS('Data Analysis'!AA118-'Double Entry'!AA118)</f>
        <v>0</v>
      </c>
      <c r="AB118" s="125">
        <f>ABS('Data Analysis'!AB118-'Double Entry'!AB118)</f>
        <v>0</v>
      </c>
      <c r="AC118" s="125">
        <f>ABS('Data Analysis'!AC118-'Double Entry'!AC118)</f>
        <v>0</v>
      </c>
      <c r="AD118" s="125">
        <f>ABS('Data Analysis'!AD118-'Double Entry'!AD118)</f>
        <v>0</v>
      </c>
    </row>
    <row r="119" spans="1:30" ht="12.75">
      <c r="A119" s="124">
        <f t="shared" si="1"/>
      </c>
      <c r="B119" s="56"/>
      <c r="C119" s="57"/>
      <c r="E119" s="27"/>
      <c r="G119" s="125">
        <f>IF('Data Analysis'!G119='Double Entry'!G119,0,1)</f>
        <v>0</v>
      </c>
      <c r="H119" s="125">
        <f>ABS('Data Analysis'!H119-'Double Entry'!H119)</f>
        <v>0</v>
      </c>
      <c r="I119" s="125">
        <f>ABS('Data Analysis'!I119-'Double Entry'!I119)</f>
        <v>0</v>
      </c>
      <c r="J119" s="125">
        <f>ABS('Data Analysis'!J119-'Double Entry'!J119)</f>
        <v>0</v>
      </c>
      <c r="K119" s="125">
        <f>ABS('Data Analysis'!K119-'Double Entry'!K119)</f>
        <v>0</v>
      </c>
      <c r="L119" s="125">
        <f>ABS('Data Analysis'!L119-'Double Entry'!L119)</f>
        <v>0</v>
      </c>
      <c r="M119" s="125">
        <f>ABS('Data Analysis'!M119-'Double Entry'!M119)</f>
        <v>0</v>
      </c>
      <c r="N119" s="125">
        <f>ABS('Data Analysis'!N119-'Double Entry'!N119)</f>
        <v>0</v>
      </c>
      <c r="O119" s="125">
        <f>ABS('Data Analysis'!O119-'Double Entry'!O119)</f>
        <v>0</v>
      </c>
      <c r="P119" s="125">
        <f>ABS('Data Analysis'!P119-'Double Entry'!P119)</f>
        <v>0</v>
      </c>
      <c r="Q119" s="125">
        <f>ABS('Data Analysis'!Q119-'Double Entry'!Q119)</f>
        <v>0</v>
      </c>
      <c r="R119" s="125">
        <f>ABS('Data Analysis'!R119-'Double Entry'!R119)</f>
        <v>0</v>
      </c>
      <c r="S119" s="125">
        <f>ABS('Data Analysis'!S119-'Double Entry'!S119)</f>
        <v>0</v>
      </c>
      <c r="T119" s="125">
        <f>ABS('Data Analysis'!T119-'Double Entry'!T119)</f>
        <v>0</v>
      </c>
      <c r="U119" s="125">
        <f>ABS('Data Analysis'!U119-'Double Entry'!U119)</f>
        <v>0</v>
      </c>
      <c r="V119" s="125">
        <f>ABS('Data Analysis'!V119-'Double Entry'!V119)</f>
        <v>0</v>
      </c>
      <c r="W119" s="125">
        <f>ABS('Data Analysis'!W119-'Double Entry'!W119)</f>
        <v>0</v>
      </c>
      <c r="X119" s="125">
        <f>ABS('Data Analysis'!X119-'Double Entry'!X119)</f>
        <v>0</v>
      </c>
      <c r="Y119" s="125">
        <f>ABS('Data Analysis'!Y119-'Double Entry'!Y119)</f>
        <v>0</v>
      </c>
      <c r="Z119" s="125">
        <f>ABS('Data Analysis'!Z119-'Double Entry'!Z119)</f>
        <v>0</v>
      </c>
      <c r="AA119" s="125">
        <f>ABS('Data Analysis'!AA119-'Double Entry'!AA119)</f>
        <v>0</v>
      </c>
      <c r="AB119" s="125">
        <f>ABS('Data Analysis'!AB119-'Double Entry'!AB119)</f>
        <v>0</v>
      </c>
      <c r="AC119" s="125">
        <f>ABS('Data Analysis'!AC119-'Double Entry'!AC119)</f>
        <v>0</v>
      </c>
      <c r="AD119" s="125">
        <f>ABS('Data Analysis'!AD119-'Double Entry'!AD119)</f>
        <v>0</v>
      </c>
    </row>
    <row r="120" spans="1:30" ht="12.75">
      <c r="A120" s="124">
        <f t="shared" si="1"/>
      </c>
      <c r="B120" s="56"/>
      <c r="C120" s="57"/>
      <c r="E120" s="27"/>
      <c r="G120" s="125">
        <f>IF('Data Analysis'!G120='Double Entry'!G120,0,1)</f>
        <v>0</v>
      </c>
      <c r="H120" s="125">
        <f>ABS('Data Analysis'!H120-'Double Entry'!H120)</f>
        <v>0</v>
      </c>
      <c r="I120" s="125">
        <f>ABS('Data Analysis'!I120-'Double Entry'!I120)</f>
        <v>0</v>
      </c>
      <c r="J120" s="125">
        <f>ABS('Data Analysis'!J120-'Double Entry'!J120)</f>
        <v>0</v>
      </c>
      <c r="K120" s="125">
        <f>ABS('Data Analysis'!K120-'Double Entry'!K120)</f>
        <v>0</v>
      </c>
      <c r="L120" s="125">
        <f>ABS('Data Analysis'!L120-'Double Entry'!L120)</f>
        <v>0</v>
      </c>
      <c r="M120" s="125">
        <f>ABS('Data Analysis'!M120-'Double Entry'!M120)</f>
        <v>0</v>
      </c>
      <c r="N120" s="125">
        <f>ABS('Data Analysis'!N120-'Double Entry'!N120)</f>
        <v>0</v>
      </c>
      <c r="O120" s="125">
        <f>ABS('Data Analysis'!O120-'Double Entry'!O120)</f>
        <v>0</v>
      </c>
      <c r="P120" s="125">
        <f>ABS('Data Analysis'!P120-'Double Entry'!P120)</f>
        <v>0</v>
      </c>
      <c r="Q120" s="125">
        <f>ABS('Data Analysis'!Q120-'Double Entry'!Q120)</f>
        <v>0</v>
      </c>
      <c r="R120" s="125">
        <f>ABS('Data Analysis'!R120-'Double Entry'!R120)</f>
        <v>0</v>
      </c>
      <c r="S120" s="125">
        <f>ABS('Data Analysis'!S120-'Double Entry'!S120)</f>
        <v>0</v>
      </c>
      <c r="T120" s="125">
        <f>ABS('Data Analysis'!T120-'Double Entry'!T120)</f>
        <v>0</v>
      </c>
      <c r="U120" s="125">
        <f>ABS('Data Analysis'!U120-'Double Entry'!U120)</f>
        <v>0</v>
      </c>
      <c r="V120" s="125">
        <f>ABS('Data Analysis'!V120-'Double Entry'!V120)</f>
        <v>0</v>
      </c>
      <c r="W120" s="125">
        <f>ABS('Data Analysis'!W120-'Double Entry'!W120)</f>
        <v>0</v>
      </c>
      <c r="X120" s="125">
        <f>ABS('Data Analysis'!X120-'Double Entry'!X120)</f>
        <v>0</v>
      </c>
      <c r="Y120" s="125">
        <f>ABS('Data Analysis'!Y120-'Double Entry'!Y120)</f>
        <v>0</v>
      </c>
      <c r="Z120" s="125">
        <f>ABS('Data Analysis'!Z120-'Double Entry'!Z120)</f>
        <v>0</v>
      </c>
      <c r="AA120" s="125">
        <f>ABS('Data Analysis'!AA120-'Double Entry'!AA120)</f>
        <v>0</v>
      </c>
      <c r="AB120" s="125">
        <f>ABS('Data Analysis'!AB120-'Double Entry'!AB120)</f>
        <v>0</v>
      </c>
      <c r="AC120" s="125">
        <f>ABS('Data Analysis'!AC120-'Double Entry'!AC120)</f>
        <v>0</v>
      </c>
      <c r="AD120" s="125">
        <f>ABS('Data Analysis'!AD120-'Double Entry'!AD120)</f>
        <v>0</v>
      </c>
    </row>
    <row r="121" spans="1:30" ht="12.75">
      <c r="A121" s="124">
        <f t="shared" si="1"/>
      </c>
      <c r="B121" s="56"/>
      <c r="C121" s="57"/>
      <c r="E121" s="27"/>
      <c r="G121" s="125">
        <f>IF('Data Analysis'!G121='Double Entry'!G121,0,1)</f>
        <v>0</v>
      </c>
      <c r="H121" s="125">
        <f>ABS('Data Analysis'!H121-'Double Entry'!H121)</f>
        <v>0</v>
      </c>
      <c r="I121" s="125">
        <f>ABS('Data Analysis'!I121-'Double Entry'!I121)</f>
        <v>0</v>
      </c>
      <c r="J121" s="125">
        <f>ABS('Data Analysis'!J121-'Double Entry'!J121)</f>
        <v>0</v>
      </c>
      <c r="K121" s="125">
        <f>ABS('Data Analysis'!K121-'Double Entry'!K121)</f>
        <v>0</v>
      </c>
      <c r="L121" s="125">
        <f>ABS('Data Analysis'!L121-'Double Entry'!L121)</f>
        <v>0</v>
      </c>
      <c r="M121" s="125">
        <f>ABS('Data Analysis'!M121-'Double Entry'!M121)</f>
        <v>0</v>
      </c>
      <c r="N121" s="125">
        <f>ABS('Data Analysis'!N121-'Double Entry'!N121)</f>
        <v>0</v>
      </c>
      <c r="O121" s="125">
        <f>ABS('Data Analysis'!O121-'Double Entry'!O121)</f>
        <v>0</v>
      </c>
      <c r="P121" s="125">
        <f>ABS('Data Analysis'!P121-'Double Entry'!P121)</f>
        <v>0</v>
      </c>
      <c r="Q121" s="125">
        <f>ABS('Data Analysis'!Q121-'Double Entry'!Q121)</f>
        <v>0</v>
      </c>
      <c r="R121" s="125">
        <f>ABS('Data Analysis'!R121-'Double Entry'!R121)</f>
        <v>0</v>
      </c>
      <c r="S121" s="125">
        <f>ABS('Data Analysis'!S121-'Double Entry'!S121)</f>
        <v>0</v>
      </c>
      <c r="T121" s="125">
        <f>ABS('Data Analysis'!T121-'Double Entry'!T121)</f>
        <v>0</v>
      </c>
      <c r="U121" s="125">
        <f>ABS('Data Analysis'!U121-'Double Entry'!U121)</f>
        <v>0</v>
      </c>
      <c r="V121" s="125">
        <f>ABS('Data Analysis'!V121-'Double Entry'!V121)</f>
        <v>0</v>
      </c>
      <c r="W121" s="125">
        <f>ABS('Data Analysis'!W121-'Double Entry'!W121)</f>
        <v>0</v>
      </c>
      <c r="X121" s="125">
        <f>ABS('Data Analysis'!X121-'Double Entry'!X121)</f>
        <v>0</v>
      </c>
      <c r="Y121" s="125">
        <f>ABS('Data Analysis'!Y121-'Double Entry'!Y121)</f>
        <v>0</v>
      </c>
      <c r="Z121" s="125">
        <f>ABS('Data Analysis'!Z121-'Double Entry'!Z121)</f>
        <v>0</v>
      </c>
      <c r="AA121" s="125">
        <f>ABS('Data Analysis'!AA121-'Double Entry'!AA121)</f>
        <v>0</v>
      </c>
      <c r="AB121" s="125">
        <f>ABS('Data Analysis'!AB121-'Double Entry'!AB121)</f>
        <v>0</v>
      </c>
      <c r="AC121" s="125">
        <f>ABS('Data Analysis'!AC121-'Double Entry'!AC121)</f>
        <v>0</v>
      </c>
      <c r="AD121" s="125">
        <f>ABS('Data Analysis'!AD121-'Double Entry'!AD121)</f>
        <v>0</v>
      </c>
    </row>
    <row r="122" spans="1:30" ht="12.75">
      <c r="A122" s="124">
        <f t="shared" si="1"/>
      </c>
      <c r="G122" s="58"/>
      <c r="O122" s="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15" ht="12.75">
      <c r="A123" s="124">
        <f t="shared" si="1"/>
      </c>
      <c r="G123" s="56"/>
      <c r="O123" s="5"/>
    </row>
    <row r="124" spans="1:30" ht="12.75">
      <c r="A124" s="124">
        <f t="shared" si="1"/>
      </c>
      <c r="G124" s="56"/>
      <c r="O124" s="5"/>
      <c r="AA124" s="6"/>
      <c r="AB124" s="6"/>
      <c r="AC124" s="6"/>
      <c r="AD124" s="6"/>
    </row>
    <row r="125" spans="1:15" ht="12.75">
      <c r="A125" s="124">
        <f t="shared" si="1"/>
      </c>
      <c r="G125" s="56"/>
      <c r="O125" s="5"/>
    </row>
    <row r="126" spans="1:15" ht="12.75">
      <c r="A126" s="124">
        <f t="shared" si="1"/>
      </c>
      <c r="G126" s="56"/>
      <c r="O126" s="5"/>
    </row>
    <row r="127" spans="1:15" ht="12.75">
      <c r="A127" s="124">
        <f t="shared" si="1"/>
      </c>
      <c r="G127" s="56"/>
      <c r="O127" s="5"/>
    </row>
    <row r="128" spans="1:30" ht="12.75">
      <c r="A128" s="124">
        <f t="shared" si="1"/>
      </c>
      <c r="G128" s="12"/>
      <c r="O128" s="5"/>
      <c r="P128" s="16"/>
      <c r="Q128" s="16"/>
      <c r="R128" s="16"/>
      <c r="S128" s="16"/>
      <c r="T128" s="16"/>
      <c r="W128" s="16"/>
      <c r="X128" s="16"/>
      <c r="Y128" s="16"/>
      <c r="Z128" s="16"/>
      <c r="AA128" s="16"/>
      <c r="AB128" s="16"/>
      <c r="AC128" s="16"/>
      <c r="AD128" s="16"/>
    </row>
    <row r="129" spans="1:30" ht="12.75">
      <c r="A129" s="124">
        <f t="shared" si="1"/>
      </c>
      <c r="G129" s="12"/>
      <c r="M129" s="36"/>
      <c r="O129" s="5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:30" ht="12.75">
      <c r="A130" s="124">
        <f t="shared" si="1"/>
      </c>
      <c r="G130" s="39"/>
      <c r="H130" s="125">
        <f>IF('Data Analysis'!H130='Double Entry'!H130,0,1)</f>
        <v>0</v>
      </c>
      <c r="I130" s="126"/>
      <c r="L130" s="125">
        <f>IF('Data Analysis'!L130='Double Entry'!L130,0,1)</f>
        <v>0</v>
      </c>
      <c r="M130" s="126"/>
      <c r="O130" s="5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:30" ht="105">
      <c r="A131" s="124">
        <f t="shared" si="1"/>
      </c>
      <c r="B131" s="6"/>
      <c r="C131" s="6"/>
      <c r="D131" s="6"/>
      <c r="E131" s="6"/>
      <c r="F131" s="6"/>
      <c r="G131" s="12" t="s">
        <v>11</v>
      </c>
      <c r="H131" s="13" t="s">
        <v>12</v>
      </c>
      <c r="I131" s="13" t="s">
        <v>13</v>
      </c>
      <c r="J131" s="13" t="s">
        <v>14</v>
      </c>
      <c r="K131" s="13" t="s">
        <v>15</v>
      </c>
      <c r="L131" s="13" t="s">
        <v>16</v>
      </c>
      <c r="M131" s="13" t="s">
        <v>17</v>
      </c>
      <c r="N131" s="6" t="s">
        <v>18</v>
      </c>
      <c r="O131" s="6" t="s">
        <v>19</v>
      </c>
      <c r="P131" s="15" t="s">
        <v>20</v>
      </c>
      <c r="Q131" s="15" t="s">
        <v>21</v>
      </c>
      <c r="R131" s="15" t="s">
        <v>22</v>
      </c>
      <c r="S131" s="15" t="s">
        <v>23</v>
      </c>
      <c r="T131" s="15" t="s">
        <v>24</v>
      </c>
      <c r="U131" s="15" t="s">
        <v>20</v>
      </c>
      <c r="V131" s="15" t="s">
        <v>21</v>
      </c>
      <c r="W131" s="15" t="s">
        <v>22</v>
      </c>
      <c r="X131" s="15" t="s">
        <v>23</v>
      </c>
      <c r="Y131" s="15" t="s">
        <v>24</v>
      </c>
      <c r="Z131" s="15" t="s">
        <v>20</v>
      </c>
      <c r="AA131" s="15" t="s">
        <v>21</v>
      </c>
      <c r="AB131" s="15" t="s">
        <v>22</v>
      </c>
      <c r="AC131" s="15" t="s">
        <v>23</v>
      </c>
      <c r="AD131" s="15" t="s">
        <v>24</v>
      </c>
    </row>
    <row r="132" spans="1:30" ht="12.75">
      <c r="A132" s="124">
        <f t="shared" si="1"/>
      </c>
      <c r="B132" s="56"/>
      <c r="C132" s="57"/>
      <c r="E132" s="27"/>
      <c r="G132" s="125">
        <f>IF('Data Analysis'!G132='Double Entry'!G132,0,1)</f>
        <v>0</v>
      </c>
      <c r="H132" s="125">
        <f>ABS('Data Analysis'!H132-'Double Entry'!H132)</f>
        <v>0</v>
      </c>
      <c r="I132" s="125">
        <f>ABS('Data Analysis'!I132-'Double Entry'!I132)</f>
        <v>0</v>
      </c>
      <c r="J132" s="125">
        <f>ABS('Data Analysis'!J132-'Double Entry'!J132)</f>
        <v>0</v>
      </c>
      <c r="K132" s="125">
        <f>ABS('Data Analysis'!K132-'Double Entry'!K132)</f>
        <v>0</v>
      </c>
      <c r="L132" s="125">
        <f>ABS('Data Analysis'!L132-'Double Entry'!L132)</f>
        <v>0</v>
      </c>
      <c r="M132" s="125">
        <f>ABS('Data Analysis'!M132-'Double Entry'!M132)</f>
        <v>0</v>
      </c>
      <c r="N132" s="125">
        <f>ABS('Data Analysis'!N132-'Double Entry'!N132)</f>
        <v>0</v>
      </c>
      <c r="O132" s="125">
        <f>ABS('Data Analysis'!O132-'Double Entry'!O132)</f>
        <v>0</v>
      </c>
      <c r="P132" s="125">
        <f>ABS('Data Analysis'!P132-'Double Entry'!P132)</f>
        <v>0</v>
      </c>
      <c r="Q132" s="125">
        <f>ABS('Data Analysis'!Q132-'Double Entry'!Q132)</f>
        <v>0</v>
      </c>
      <c r="R132" s="125">
        <f>ABS('Data Analysis'!R132-'Double Entry'!R132)</f>
        <v>0</v>
      </c>
      <c r="S132" s="125">
        <f>ABS('Data Analysis'!S132-'Double Entry'!S132)</f>
        <v>0</v>
      </c>
      <c r="T132" s="125">
        <f>ABS('Data Analysis'!T132-'Double Entry'!T132)</f>
        <v>0</v>
      </c>
      <c r="U132" s="125">
        <f>ABS('Data Analysis'!U132-'Double Entry'!U132)</f>
        <v>0</v>
      </c>
      <c r="V132" s="125">
        <f>ABS('Data Analysis'!V132-'Double Entry'!V132)</f>
        <v>0</v>
      </c>
      <c r="W132" s="125">
        <f>ABS('Data Analysis'!W132-'Double Entry'!W132)</f>
        <v>0</v>
      </c>
      <c r="X132" s="125">
        <f>ABS('Data Analysis'!X132-'Double Entry'!X132)</f>
        <v>0</v>
      </c>
      <c r="Y132" s="125">
        <f>ABS('Data Analysis'!Y132-'Double Entry'!Y132)</f>
        <v>0</v>
      </c>
      <c r="Z132" s="125">
        <f>ABS('Data Analysis'!Z132-'Double Entry'!Z132)</f>
        <v>0</v>
      </c>
      <c r="AA132" s="125">
        <f>ABS('Data Analysis'!AA132-'Double Entry'!AA132)</f>
        <v>0</v>
      </c>
      <c r="AB132" s="125">
        <f>ABS('Data Analysis'!AB132-'Double Entry'!AB132)</f>
        <v>0</v>
      </c>
      <c r="AC132" s="125">
        <f>ABS('Data Analysis'!AC132-'Double Entry'!AC132)</f>
        <v>0</v>
      </c>
      <c r="AD132" s="125">
        <f>ABS('Data Analysis'!AD132-'Double Entry'!AD132)</f>
        <v>0</v>
      </c>
    </row>
    <row r="133" spans="1:30" ht="12.75">
      <c r="A133" s="124">
        <f t="shared" si="1"/>
      </c>
      <c r="B133" s="56"/>
      <c r="C133" s="57"/>
      <c r="E133" s="27"/>
      <c r="G133" s="125">
        <f>IF('Data Analysis'!G133='Double Entry'!G133,0,1)</f>
        <v>0</v>
      </c>
      <c r="H133" s="125">
        <f>ABS('Data Analysis'!H133-'Double Entry'!H133)</f>
        <v>0</v>
      </c>
      <c r="I133" s="125">
        <f>ABS('Data Analysis'!I133-'Double Entry'!I133)</f>
        <v>0</v>
      </c>
      <c r="J133" s="125">
        <f>ABS('Data Analysis'!J133-'Double Entry'!J133)</f>
        <v>0</v>
      </c>
      <c r="K133" s="125">
        <f>ABS('Data Analysis'!K133-'Double Entry'!K133)</f>
        <v>0</v>
      </c>
      <c r="L133" s="125">
        <f>ABS('Data Analysis'!L133-'Double Entry'!L133)</f>
        <v>0</v>
      </c>
      <c r="M133" s="125">
        <f>ABS('Data Analysis'!M133-'Double Entry'!M133)</f>
        <v>0</v>
      </c>
      <c r="N133" s="125">
        <f>ABS('Data Analysis'!N133-'Double Entry'!N133)</f>
        <v>0</v>
      </c>
      <c r="O133" s="125">
        <f>ABS('Data Analysis'!O133-'Double Entry'!O133)</f>
        <v>0</v>
      </c>
      <c r="P133" s="125">
        <f>ABS('Data Analysis'!P133-'Double Entry'!P133)</f>
        <v>0</v>
      </c>
      <c r="Q133" s="125">
        <f>ABS('Data Analysis'!Q133-'Double Entry'!Q133)</f>
        <v>0</v>
      </c>
      <c r="R133" s="125">
        <f>ABS('Data Analysis'!R133-'Double Entry'!R133)</f>
        <v>0</v>
      </c>
      <c r="S133" s="125">
        <f>ABS('Data Analysis'!S133-'Double Entry'!S133)</f>
        <v>0</v>
      </c>
      <c r="T133" s="125">
        <f>ABS('Data Analysis'!T133-'Double Entry'!T133)</f>
        <v>0</v>
      </c>
      <c r="U133" s="125">
        <f>ABS('Data Analysis'!U133-'Double Entry'!U133)</f>
        <v>0</v>
      </c>
      <c r="V133" s="125">
        <f>ABS('Data Analysis'!V133-'Double Entry'!V133)</f>
        <v>0</v>
      </c>
      <c r="W133" s="125">
        <f>ABS('Data Analysis'!W133-'Double Entry'!W133)</f>
        <v>0</v>
      </c>
      <c r="X133" s="125">
        <f>ABS('Data Analysis'!X133-'Double Entry'!X133)</f>
        <v>0</v>
      </c>
      <c r="Y133" s="125">
        <f>ABS('Data Analysis'!Y133-'Double Entry'!Y133)</f>
        <v>0</v>
      </c>
      <c r="Z133" s="125">
        <f>ABS('Data Analysis'!Z133-'Double Entry'!Z133)</f>
        <v>0</v>
      </c>
      <c r="AA133" s="125">
        <f>ABS('Data Analysis'!AA133-'Double Entry'!AA133)</f>
        <v>0</v>
      </c>
      <c r="AB133" s="125">
        <f>ABS('Data Analysis'!AB133-'Double Entry'!AB133)</f>
        <v>0</v>
      </c>
      <c r="AC133" s="125">
        <f>ABS('Data Analysis'!AC133-'Double Entry'!AC133)</f>
        <v>0</v>
      </c>
      <c r="AD133" s="125">
        <f>ABS('Data Analysis'!AD133-'Double Entry'!AD133)</f>
        <v>0</v>
      </c>
    </row>
    <row r="134" spans="1:30" ht="12.75">
      <c r="A134" s="124">
        <f t="shared" si="1"/>
      </c>
      <c r="B134" s="56"/>
      <c r="C134" s="57"/>
      <c r="E134" s="27"/>
      <c r="G134" s="125">
        <f>IF('Data Analysis'!G134='Double Entry'!G134,0,1)</f>
        <v>0</v>
      </c>
      <c r="H134" s="125">
        <f>ABS('Data Analysis'!H134-'Double Entry'!H134)</f>
        <v>0</v>
      </c>
      <c r="I134" s="125">
        <f>ABS('Data Analysis'!I134-'Double Entry'!I134)</f>
        <v>0</v>
      </c>
      <c r="J134" s="125">
        <f>ABS('Data Analysis'!J134-'Double Entry'!J134)</f>
        <v>0</v>
      </c>
      <c r="K134" s="125">
        <f>ABS('Data Analysis'!K134-'Double Entry'!K134)</f>
        <v>0</v>
      </c>
      <c r="L134" s="125">
        <f>ABS('Data Analysis'!L134-'Double Entry'!L134)</f>
        <v>0</v>
      </c>
      <c r="M134" s="125">
        <f>ABS('Data Analysis'!M134-'Double Entry'!M134)</f>
        <v>0</v>
      </c>
      <c r="N134" s="125">
        <f>ABS('Data Analysis'!N134-'Double Entry'!N134)</f>
        <v>0</v>
      </c>
      <c r="O134" s="125">
        <f>ABS('Data Analysis'!O134-'Double Entry'!O134)</f>
        <v>0</v>
      </c>
      <c r="P134" s="125">
        <f>ABS('Data Analysis'!P134-'Double Entry'!P134)</f>
        <v>0</v>
      </c>
      <c r="Q134" s="125">
        <f>ABS('Data Analysis'!Q134-'Double Entry'!Q134)</f>
        <v>0</v>
      </c>
      <c r="R134" s="125">
        <f>ABS('Data Analysis'!R134-'Double Entry'!R134)</f>
        <v>0</v>
      </c>
      <c r="S134" s="125">
        <f>ABS('Data Analysis'!S134-'Double Entry'!S134)</f>
        <v>0</v>
      </c>
      <c r="T134" s="125">
        <f>ABS('Data Analysis'!T134-'Double Entry'!T134)</f>
        <v>0</v>
      </c>
      <c r="U134" s="125">
        <f>ABS('Data Analysis'!U134-'Double Entry'!U134)</f>
        <v>0</v>
      </c>
      <c r="V134" s="125">
        <f>ABS('Data Analysis'!V134-'Double Entry'!V134)</f>
        <v>0</v>
      </c>
      <c r="W134" s="125">
        <f>ABS('Data Analysis'!W134-'Double Entry'!W134)</f>
        <v>0</v>
      </c>
      <c r="X134" s="125">
        <f>ABS('Data Analysis'!X134-'Double Entry'!X134)</f>
        <v>0</v>
      </c>
      <c r="Y134" s="125">
        <f>ABS('Data Analysis'!Y134-'Double Entry'!Y134)</f>
        <v>0</v>
      </c>
      <c r="Z134" s="125">
        <f>ABS('Data Analysis'!Z134-'Double Entry'!Z134)</f>
        <v>0</v>
      </c>
      <c r="AA134" s="125">
        <f>ABS('Data Analysis'!AA134-'Double Entry'!AA134)</f>
        <v>0</v>
      </c>
      <c r="AB134" s="125">
        <f>ABS('Data Analysis'!AB134-'Double Entry'!AB134)</f>
        <v>0</v>
      </c>
      <c r="AC134" s="125">
        <f>ABS('Data Analysis'!AC134-'Double Entry'!AC134)</f>
        <v>0</v>
      </c>
      <c r="AD134" s="125">
        <f>ABS('Data Analysis'!AD134-'Double Entry'!AD134)</f>
        <v>0</v>
      </c>
    </row>
    <row r="135" spans="1:30" ht="12.75">
      <c r="A135" s="124">
        <f t="shared" si="1"/>
      </c>
      <c r="B135" s="56"/>
      <c r="C135" s="57"/>
      <c r="E135" s="27"/>
      <c r="G135" s="125">
        <f>IF('Data Analysis'!G135='Double Entry'!G135,0,1)</f>
        <v>0</v>
      </c>
      <c r="H135" s="125">
        <f>ABS('Data Analysis'!H135-'Double Entry'!H135)</f>
        <v>0</v>
      </c>
      <c r="I135" s="125">
        <f>ABS('Data Analysis'!I135-'Double Entry'!I135)</f>
        <v>0</v>
      </c>
      <c r="J135" s="125">
        <f>ABS('Data Analysis'!J135-'Double Entry'!J135)</f>
        <v>0</v>
      </c>
      <c r="K135" s="125">
        <f>ABS('Data Analysis'!K135-'Double Entry'!K135)</f>
        <v>0</v>
      </c>
      <c r="L135" s="125">
        <f>ABS('Data Analysis'!L135-'Double Entry'!L135)</f>
        <v>0</v>
      </c>
      <c r="M135" s="125">
        <f>ABS('Data Analysis'!M135-'Double Entry'!M135)</f>
        <v>0</v>
      </c>
      <c r="N135" s="125">
        <f>ABS('Data Analysis'!N135-'Double Entry'!N135)</f>
        <v>0</v>
      </c>
      <c r="O135" s="125">
        <f>ABS('Data Analysis'!O135-'Double Entry'!O135)</f>
        <v>0</v>
      </c>
      <c r="P135" s="125">
        <f>ABS('Data Analysis'!P135-'Double Entry'!P135)</f>
        <v>0</v>
      </c>
      <c r="Q135" s="125">
        <f>ABS('Data Analysis'!Q135-'Double Entry'!Q135)</f>
        <v>0</v>
      </c>
      <c r="R135" s="125">
        <f>ABS('Data Analysis'!R135-'Double Entry'!R135)</f>
        <v>0</v>
      </c>
      <c r="S135" s="125">
        <f>ABS('Data Analysis'!S135-'Double Entry'!S135)</f>
        <v>0</v>
      </c>
      <c r="T135" s="125">
        <f>ABS('Data Analysis'!T135-'Double Entry'!T135)</f>
        <v>0</v>
      </c>
      <c r="U135" s="125">
        <f>ABS('Data Analysis'!U135-'Double Entry'!U135)</f>
        <v>0</v>
      </c>
      <c r="V135" s="125">
        <f>ABS('Data Analysis'!V135-'Double Entry'!V135)</f>
        <v>0</v>
      </c>
      <c r="W135" s="125">
        <f>ABS('Data Analysis'!W135-'Double Entry'!W135)</f>
        <v>0</v>
      </c>
      <c r="X135" s="125">
        <f>ABS('Data Analysis'!X135-'Double Entry'!X135)</f>
        <v>0</v>
      </c>
      <c r="Y135" s="125">
        <f>ABS('Data Analysis'!Y135-'Double Entry'!Y135)</f>
        <v>0</v>
      </c>
      <c r="Z135" s="125">
        <f>ABS('Data Analysis'!Z135-'Double Entry'!Z135)</f>
        <v>0</v>
      </c>
      <c r="AA135" s="125">
        <f>ABS('Data Analysis'!AA135-'Double Entry'!AA135)</f>
        <v>0</v>
      </c>
      <c r="AB135" s="125">
        <f>ABS('Data Analysis'!AB135-'Double Entry'!AB135)</f>
        <v>0</v>
      </c>
      <c r="AC135" s="125">
        <f>ABS('Data Analysis'!AC135-'Double Entry'!AC135)</f>
        <v>0</v>
      </c>
      <c r="AD135" s="125">
        <f>ABS('Data Analysis'!AD135-'Double Entry'!AD135)</f>
        <v>0</v>
      </c>
    </row>
    <row r="136" spans="1:30" ht="12.75">
      <c r="A136" s="124">
        <f t="shared" si="1"/>
      </c>
      <c r="B136" s="56"/>
      <c r="C136" s="57"/>
      <c r="E136" s="27"/>
      <c r="G136" s="125">
        <f>IF('Data Analysis'!G136='Double Entry'!G136,0,1)</f>
        <v>0</v>
      </c>
      <c r="H136" s="125">
        <f>ABS('Data Analysis'!H136-'Double Entry'!H136)</f>
        <v>0</v>
      </c>
      <c r="I136" s="125">
        <f>ABS('Data Analysis'!I136-'Double Entry'!I136)</f>
        <v>0</v>
      </c>
      <c r="J136" s="125">
        <f>ABS('Data Analysis'!J136-'Double Entry'!J136)</f>
        <v>0</v>
      </c>
      <c r="K136" s="125">
        <f>ABS('Data Analysis'!K136-'Double Entry'!K136)</f>
        <v>0</v>
      </c>
      <c r="L136" s="125">
        <f>ABS('Data Analysis'!L136-'Double Entry'!L136)</f>
        <v>0</v>
      </c>
      <c r="M136" s="125">
        <f>ABS('Data Analysis'!M136-'Double Entry'!M136)</f>
        <v>0</v>
      </c>
      <c r="N136" s="125">
        <f>ABS('Data Analysis'!N136-'Double Entry'!N136)</f>
        <v>0</v>
      </c>
      <c r="O136" s="125">
        <f>ABS('Data Analysis'!O136-'Double Entry'!O136)</f>
        <v>0</v>
      </c>
      <c r="P136" s="125">
        <f>ABS('Data Analysis'!P136-'Double Entry'!P136)</f>
        <v>0</v>
      </c>
      <c r="Q136" s="125">
        <f>ABS('Data Analysis'!Q136-'Double Entry'!Q136)</f>
        <v>0</v>
      </c>
      <c r="R136" s="125">
        <f>ABS('Data Analysis'!R136-'Double Entry'!R136)</f>
        <v>0</v>
      </c>
      <c r="S136" s="125">
        <f>ABS('Data Analysis'!S136-'Double Entry'!S136)</f>
        <v>0</v>
      </c>
      <c r="T136" s="125">
        <f>ABS('Data Analysis'!T136-'Double Entry'!T136)</f>
        <v>0</v>
      </c>
      <c r="U136" s="125">
        <f>ABS('Data Analysis'!U136-'Double Entry'!U136)</f>
        <v>0</v>
      </c>
      <c r="V136" s="125">
        <f>ABS('Data Analysis'!V136-'Double Entry'!V136)</f>
        <v>0</v>
      </c>
      <c r="W136" s="125">
        <f>ABS('Data Analysis'!W136-'Double Entry'!W136)</f>
        <v>0</v>
      </c>
      <c r="X136" s="125">
        <f>ABS('Data Analysis'!X136-'Double Entry'!X136)</f>
        <v>0</v>
      </c>
      <c r="Y136" s="125">
        <f>ABS('Data Analysis'!Y136-'Double Entry'!Y136)</f>
        <v>0</v>
      </c>
      <c r="Z136" s="125">
        <f>ABS('Data Analysis'!Z136-'Double Entry'!Z136)</f>
        <v>0</v>
      </c>
      <c r="AA136" s="125">
        <f>ABS('Data Analysis'!AA136-'Double Entry'!AA136)</f>
        <v>0</v>
      </c>
      <c r="AB136" s="125">
        <f>ABS('Data Analysis'!AB136-'Double Entry'!AB136)</f>
        <v>0</v>
      </c>
      <c r="AC136" s="125">
        <f>ABS('Data Analysis'!AC136-'Double Entry'!AC136)</f>
        <v>0</v>
      </c>
      <c r="AD136" s="125">
        <f>ABS('Data Analysis'!AD136-'Double Entry'!AD136)</f>
        <v>0</v>
      </c>
    </row>
    <row r="137" spans="1:30" ht="12.75">
      <c r="A137" s="124">
        <f t="shared" si="1"/>
      </c>
      <c r="B137" s="56"/>
      <c r="C137" s="57"/>
      <c r="E137" s="27"/>
      <c r="G137" s="125">
        <f>IF('Data Analysis'!G137='Double Entry'!G137,0,1)</f>
        <v>0</v>
      </c>
      <c r="H137" s="125">
        <f>ABS('Data Analysis'!H137-'Double Entry'!H137)</f>
        <v>0</v>
      </c>
      <c r="I137" s="125">
        <f>ABS('Data Analysis'!I137-'Double Entry'!I137)</f>
        <v>0</v>
      </c>
      <c r="J137" s="125">
        <f>ABS('Data Analysis'!J137-'Double Entry'!J137)</f>
        <v>0</v>
      </c>
      <c r="K137" s="125">
        <f>ABS('Data Analysis'!K137-'Double Entry'!K137)</f>
        <v>0</v>
      </c>
      <c r="L137" s="125">
        <f>ABS('Data Analysis'!L137-'Double Entry'!L137)</f>
        <v>0</v>
      </c>
      <c r="M137" s="125">
        <f>ABS('Data Analysis'!M137-'Double Entry'!M137)</f>
        <v>0</v>
      </c>
      <c r="N137" s="125">
        <f>ABS('Data Analysis'!N137-'Double Entry'!N137)</f>
        <v>0</v>
      </c>
      <c r="O137" s="125">
        <f>ABS('Data Analysis'!O137-'Double Entry'!O137)</f>
        <v>0</v>
      </c>
      <c r="P137" s="125">
        <f>ABS('Data Analysis'!P137-'Double Entry'!P137)</f>
        <v>0</v>
      </c>
      <c r="Q137" s="125">
        <f>ABS('Data Analysis'!Q137-'Double Entry'!Q137)</f>
        <v>0</v>
      </c>
      <c r="R137" s="125">
        <f>ABS('Data Analysis'!R137-'Double Entry'!R137)</f>
        <v>0</v>
      </c>
      <c r="S137" s="125">
        <f>ABS('Data Analysis'!S137-'Double Entry'!S137)</f>
        <v>0</v>
      </c>
      <c r="T137" s="125">
        <f>ABS('Data Analysis'!T137-'Double Entry'!T137)</f>
        <v>0</v>
      </c>
      <c r="U137" s="125">
        <f>ABS('Data Analysis'!U137-'Double Entry'!U137)</f>
        <v>0</v>
      </c>
      <c r="V137" s="125">
        <f>ABS('Data Analysis'!V137-'Double Entry'!V137)</f>
        <v>0</v>
      </c>
      <c r="W137" s="125">
        <f>ABS('Data Analysis'!W137-'Double Entry'!W137)</f>
        <v>0</v>
      </c>
      <c r="X137" s="125">
        <f>ABS('Data Analysis'!X137-'Double Entry'!X137)</f>
        <v>0</v>
      </c>
      <c r="Y137" s="125">
        <f>ABS('Data Analysis'!Y137-'Double Entry'!Y137)</f>
        <v>0</v>
      </c>
      <c r="Z137" s="125">
        <f>ABS('Data Analysis'!Z137-'Double Entry'!Z137)</f>
        <v>0</v>
      </c>
      <c r="AA137" s="125">
        <f>ABS('Data Analysis'!AA137-'Double Entry'!AA137)</f>
        <v>0</v>
      </c>
      <c r="AB137" s="125">
        <f>ABS('Data Analysis'!AB137-'Double Entry'!AB137)</f>
        <v>0</v>
      </c>
      <c r="AC137" s="125">
        <f>ABS('Data Analysis'!AC137-'Double Entry'!AC137)</f>
        <v>0</v>
      </c>
      <c r="AD137" s="125">
        <f>ABS('Data Analysis'!AD137-'Double Entry'!AD137)</f>
        <v>0</v>
      </c>
    </row>
    <row r="138" spans="1:30" ht="12.75">
      <c r="A138" s="124">
        <f t="shared" si="1"/>
      </c>
      <c r="B138" s="56"/>
      <c r="C138" s="57"/>
      <c r="E138" s="27"/>
      <c r="G138" s="125">
        <f>IF('Data Analysis'!G138='Double Entry'!G138,0,1)</f>
        <v>0</v>
      </c>
      <c r="H138" s="125">
        <f>ABS('Data Analysis'!H138-'Double Entry'!H138)</f>
        <v>0</v>
      </c>
      <c r="I138" s="125">
        <f>ABS('Data Analysis'!I138-'Double Entry'!I138)</f>
        <v>0</v>
      </c>
      <c r="J138" s="125">
        <f>ABS('Data Analysis'!J138-'Double Entry'!J138)</f>
        <v>0</v>
      </c>
      <c r="K138" s="125">
        <f>ABS('Data Analysis'!K138-'Double Entry'!K138)</f>
        <v>0</v>
      </c>
      <c r="L138" s="125">
        <f>ABS('Data Analysis'!L138-'Double Entry'!L138)</f>
        <v>0</v>
      </c>
      <c r="M138" s="125">
        <f>ABS('Data Analysis'!M138-'Double Entry'!M138)</f>
        <v>0</v>
      </c>
      <c r="N138" s="125">
        <f>ABS('Data Analysis'!N138-'Double Entry'!N138)</f>
        <v>0</v>
      </c>
      <c r="O138" s="125">
        <f>ABS('Data Analysis'!O138-'Double Entry'!O138)</f>
        <v>0</v>
      </c>
      <c r="P138" s="125">
        <f>ABS('Data Analysis'!P138-'Double Entry'!P138)</f>
        <v>0</v>
      </c>
      <c r="Q138" s="125">
        <f>ABS('Data Analysis'!Q138-'Double Entry'!Q138)</f>
        <v>0</v>
      </c>
      <c r="R138" s="125">
        <f>ABS('Data Analysis'!R138-'Double Entry'!R138)</f>
        <v>0</v>
      </c>
      <c r="S138" s="125">
        <f>ABS('Data Analysis'!S138-'Double Entry'!S138)</f>
        <v>0</v>
      </c>
      <c r="T138" s="125">
        <f>ABS('Data Analysis'!T138-'Double Entry'!T138)</f>
        <v>0</v>
      </c>
      <c r="U138" s="125">
        <f>ABS('Data Analysis'!U138-'Double Entry'!U138)</f>
        <v>0</v>
      </c>
      <c r="V138" s="125">
        <f>ABS('Data Analysis'!V138-'Double Entry'!V138)</f>
        <v>0</v>
      </c>
      <c r="W138" s="125">
        <f>ABS('Data Analysis'!W138-'Double Entry'!W138)</f>
        <v>0</v>
      </c>
      <c r="X138" s="125">
        <f>ABS('Data Analysis'!X138-'Double Entry'!X138)</f>
        <v>0</v>
      </c>
      <c r="Y138" s="125">
        <f>ABS('Data Analysis'!Y138-'Double Entry'!Y138)</f>
        <v>0</v>
      </c>
      <c r="Z138" s="125">
        <f>ABS('Data Analysis'!Z138-'Double Entry'!Z138)</f>
        <v>0</v>
      </c>
      <c r="AA138" s="125">
        <f>ABS('Data Analysis'!AA138-'Double Entry'!AA138)</f>
        <v>0</v>
      </c>
      <c r="AB138" s="125">
        <f>ABS('Data Analysis'!AB138-'Double Entry'!AB138)</f>
        <v>0</v>
      </c>
      <c r="AC138" s="125">
        <f>ABS('Data Analysis'!AC138-'Double Entry'!AC138)</f>
        <v>0</v>
      </c>
      <c r="AD138" s="125">
        <f>ABS('Data Analysis'!AD138-'Double Entry'!AD138)</f>
        <v>0</v>
      </c>
    </row>
    <row r="139" spans="1:30" ht="12.75">
      <c r="A139" s="124">
        <f t="shared" si="1"/>
      </c>
      <c r="B139" s="56"/>
      <c r="C139" s="57"/>
      <c r="E139" s="27"/>
      <c r="G139" s="125">
        <f>IF('Data Analysis'!G139='Double Entry'!G139,0,1)</f>
        <v>0</v>
      </c>
      <c r="H139" s="125">
        <f>ABS('Data Analysis'!H139-'Double Entry'!H139)</f>
        <v>0</v>
      </c>
      <c r="I139" s="125">
        <f>ABS('Data Analysis'!I139-'Double Entry'!I139)</f>
        <v>0</v>
      </c>
      <c r="J139" s="125">
        <f>ABS('Data Analysis'!J139-'Double Entry'!J139)</f>
        <v>0</v>
      </c>
      <c r="K139" s="125">
        <f>ABS('Data Analysis'!K139-'Double Entry'!K139)</f>
        <v>0</v>
      </c>
      <c r="L139" s="125">
        <f>ABS('Data Analysis'!L139-'Double Entry'!L139)</f>
        <v>0</v>
      </c>
      <c r="M139" s="125">
        <f>ABS('Data Analysis'!M139-'Double Entry'!M139)</f>
        <v>0</v>
      </c>
      <c r="N139" s="125">
        <f>ABS('Data Analysis'!N139-'Double Entry'!N139)</f>
        <v>0</v>
      </c>
      <c r="O139" s="125">
        <f>ABS('Data Analysis'!O139-'Double Entry'!O139)</f>
        <v>0</v>
      </c>
      <c r="P139" s="125">
        <f>ABS('Data Analysis'!P139-'Double Entry'!P139)</f>
        <v>0</v>
      </c>
      <c r="Q139" s="125">
        <f>ABS('Data Analysis'!Q139-'Double Entry'!Q139)</f>
        <v>0</v>
      </c>
      <c r="R139" s="125">
        <f>ABS('Data Analysis'!R139-'Double Entry'!R139)</f>
        <v>0</v>
      </c>
      <c r="S139" s="125">
        <f>ABS('Data Analysis'!S139-'Double Entry'!S139)</f>
        <v>0</v>
      </c>
      <c r="T139" s="125">
        <f>ABS('Data Analysis'!T139-'Double Entry'!T139)</f>
        <v>0</v>
      </c>
      <c r="U139" s="125">
        <f>ABS('Data Analysis'!U139-'Double Entry'!U139)</f>
        <v>0</v>
      </c>
      <c r="V139" s="125">
        <f>ABS('Data Analysis'!V139-'Double Entry'!V139)</f>
        <v>0</v>
      </c>
      <c r="W139" s="125">
        <f>ABS('Data Analysis'!W139-'Double Entry'!W139)</f>
        <v>0</v>
      </c>
      <c r="X139" s="125">
        <f>ABS('Data Analysis'!X139-'Double Entry'!X139)</f>
        <v>0</v>
      </c>
      <c r="Y139" s="125">
        <f>ABS('Data Analysis'!Y139-'Double Entry'!Y139)</f>
        <v>0</v>
      </c>
      <c r="Z139" s="125">
        <f>ABS('Data Analysis'!Z139-'Double Entry'!Z139)</f>
        <v>0</v>
      </c>
      <c r="AA139" s="125">
        <f>ABS('Data Analysis'!AA139-'Double Entry'!AA139)</f>
        <v>0</v>
      </c>
      <c r="AB139" s="125">
        <f>ABS('Data Analysis'!AB139-'Double Entry'!AB139)</f>
        <v>0</v>
      </c>
      <c r="AC139" s="125">
        <f>ABS('Data Analysis'!AC139-'Double Entry'!AC139)</f>
        <v>0</v>
      </c>
      <c r="AD139" s="125">
        <f>ABS('Data Analysis'!AD139-'Double Entry'!AD139)</f>
        <v>0</v>
      </c>
    </row>
    <row r="140" spans="1:30" ht="12.75">
      <c r="A140" s="124">
        <f t="shared" si="1"/>
      </c>
      <c r="B140" s="56"/>
      <c r="C140" s="57"/>
      <c r="E140" s="27"/>
      <c r="G140" s="125">
        <f>IF('Data Analysis'!G140='Double Entry'!G140,0,1)</f>
        <v>0</v>
      </c>
      <c r="H140" s="125">
        <f>ABS('Data Analysis'!H140-'Double Entry'!H140)</f>
        <v>0</v>
      </c>
      <c r="I140" s="125">
        <f>ABS('Data Analysis'!I140-'Double Entry'!I140)</f>
        <v>0</v>
      </c>
      <c r="J140" s="125">
        <f>ABS('Data Analysis'!J140-'Double Entry'!J140)</f>
        <v>0</v>
      </c>
      <c r="K140" s="125">
        <f>ABS('Data Analysis'!K140-'Double Entry'!K140)</f>
        <v>0</v>
      </c>
      <c r="L140" s="125">
        <f>ABS('Data Analysis'!L140-'Double Entry'!L140)</f>
        <v>0</v>
      </c>
      <c r="M140" s="125">
        <f>ABS('Data Analysis'!M140-'Double Entry'!M140)</f>
        <v>0</v>
      </c>
      <c r="N140" s="125">
        <f>ABS('Data Analysis'!N140-'Double Entry'!N140)</f>
        <v>0</v>
      </c>
      <c r="O140" s="125">
        <f>ABS('Data Analysis'!O140-'Double Entry'!O140)</f>
        <v>0</v>
      </c>
      <c r="P140" s="125">
        <f>ABS('Data Analysis'!P140-'Double Entry'!P140)</f>
        <v>0</v>
      </c>
      <c r="Q140" s="125">
        <f>ABS('Data Analysis'!Q140-'Double Entry'!Q140)</f>
        <v>0</v>
      </c>
      <c r="R140" s="125">
        <f>ABS('Data Analysis'!R140-'Double Entry'!R140)</f>
        <v>0</v>
      </c>
      <c r="S140" s="125">
        <f>ABS('Data Analysis'!S140-'Double Entry'!S140)</f>
        <v>0</v>
      </c>
      <c r="T140" s="125">
        <f>ABS('Data Analysis'!T140-'Double Entry'!T140)</f>
        <v>0</v>
      </c>
      <c r="U140" s="125">
        <f>ABS('Data Analysis'!U140-'Double Entry'!U140)</f>
        <v>0</v>
      </c>
      <c r="V140" s="125">
        <f>ABS('Data Analysis'!V140-'Double Entry'!V140)</f>
        <v>0</v>
      </c>
      <c r="W140" s="125">
        <f>ABS('Data Analysis'!W140-'Double Entry'!W140)</f>
        <v>0</v>
      </c>
      <c r="X140" s="125">
        <f>ABS('Data Analysis'!X140-'Double Entry'!X140)</f>
        <v>0</v>
      </c>
      <c r="Y140" s="125">
        <f>ABS('Data Analysis'!Y140-'Double Entry'!Y140)</f>
        <v>0</v>
      </c>
      <c r="Z140" s="125">
        <f>ABS('Data Analysis'!Z140-'Double Entry'!Z140)</f>
        <v>0</v>
      </c>
      <c r="AA140" s="125">
        <f>ABS('Data Analysis'!AA140-'Double Entry'!AA140)</f>
        <v>0</v>
      </c>
      <c r="AB140" s="125">
        <f>ABS('Data Analysis'!AB140-'Double Entry'!AB140)</f>
        <v>0</v>
      </c>
      <c r="AC140" s="125">
        <f>ABS('Data Analysis'!AC140-'Double Entry'!AC140)</f>
        <v>0</v>
      </c>
      <c r="AD140" s="125">
        <f>ABS('Data Analysis'!AD140-'Double Entry'!AD140)</f>
        <v>0</v>
      </c>
    </row>
    <row r="141" spans="1:30" ht="12.75">
      <c r="A141" s="124">
        <f t="shared" si="1"/>
      </c>
      <c r="B141" s="56"/>
      <c r="C141" s="57"/>
      <c r="E141" s="27"/>
      <c r="G141" s="125">
        <f>IF('Data Analysis'!G141='Double Entry'!G141,0,1)</f>
        <v>0</v>
      </c>
      <c r="H141" s="125">
        <f>ABS('Data Analysis'!H141-'Double Entry'!H141)</f>
        <v>0</v>
      </c>
      <c r="I141" s="125">
        <f>ABS('Data Analysis'!I141-'Double Entry'!I141)</f>
        <v>0</v>
      </c>
      <c r="J141" s="125">
        <f>ABS('Data Analysis'!J141-'Double Entry'!J141)</f>
        <v>0</v>
      </c>
      <c r="K141" s="125">
        <f>ABS('Data Analysis'!K141-'Double Entry'!K141)</f>
        <v>0</v>
      </c>
      <c r="L141" s="125">
        <f>ABS('Data Analysis'!L141-'Double Entry'!L141)</f>
        <v>0</v>
      </c>
      <c r="M141" s="125">
        <f>ABS('Data Analysis'!M141-'Double Entry'!M141)</f>
        <v>0</v>
      </c>
      <c r="N141" s="125">
        <f>ABS('Data Analysis'!N141-'Double Entry'!N141)</f>
        <v>0</v>
      </c>
      <c r="O141" s="125">
        <f>ABS('Data Analysis'!O141-'Double Entry'!O141)</f>
        <v>0</v>
      </c>
      <c r="P141" s="125">
        <f>ABS('Data Analysis'!P141-'Double Entry'!P141)</f>
        <v>0</v>
      </c>
      <c r="Q141" s="125">
        <f>ABS('Data Analysis'!Q141-'Double Entry'!Q141)</f>
        <v>0</v>
      </c>
      <c r="R141" s="125">
        <f>ABS('Data Analysis'!R141-'Double Entry'!R141)</f>
        <v>0</v>
      </c>
      <c r="S141" s="125">
        <f>ABS('Data Analysis'!S141-'Double Entry'!S141)</f>
        <v>0</v>
      </c>
      <c r="T141" s="125">
        <f>ABS('Data Analysis'!T141-'Double Entry'!T141)</f>
        <v>0</v>
      </c>
      <c r="U141" s="125">
        <f>ABS('Data Analysis'!U141-'Double Entry'!U141)</f>
        <v>0</v>
      </c>
      <c r="V141" s="125">
        <f>ABS('Data Analysis'!V141-'Double Entry'!V141)</f>
        <v>0</v>
      </c>
      <c r="W141" s="125">
        <f>ABS('Data Analysis'!W141-'Double Entry'!W141)</f>
        <v>0</v>
      </c>
      <c r="X141" s="125">
        <f>ABS('Data Analysis'!X141-'Double Entry'!X141)</f>
        <v>0</v>
      </c>
      <c r="Y141" s="125">
        <f>ABS('Data Analysis'!Y141-'Double Entry'!Y141)</f>
        <v>0</v>
      </c>
      <c r="Z141" s="125">
        <f>ABS('Data Analysis'!Z141-'Double Entry'!Z141)</f>
        <v>0</v>
      </c>
      <c r="AA141" s="125">
        <f>ABS('Data Analysis'!AA141-'Double Entry'!AA141)</f>
        <v>0</v>
      </c>
      <c r="AB141" s="125">
        <f>ABS('Data Analysis'!AB141-'Double Entry'!AB141)</f>
        <v>0</v>
      </c>
      <c r="AC141" s="125">
        <f>ABS('Data Analysis'!AC141-'Double Entry'!AC141)</f>
        <v>0</v>
      </c>
      <c r="AD141" s="125">
        <f>ABS('Data Analysis'!AD141-'Double Entry'!AD141)</f>
        <v>0</v>
      </c>
    </row>
    <row r="142" spans="1:30" ht="12.75">
      <c r="A142" s="124">
        <f t="shared" si="1"/>
      </c>
      <c r="B142" s="56"/>
      <c r="C142" s="57"/>
      <c r="E142" s="27"/>
      <c r="G142" s="125">
        <f>IF('Data Analysis'!G142='Double Entry'!G142,0,1)</f>
        <v>0</v>
      </c>
      <c r="H142" s="125">
        <f>ABS('Data Analysis'!H142-'Double Entry'!H142)</f>
        <v>0</v>
      </c>
      <c r="I142" s="125">
        <f>ABS('Data Analysis'!I142-'Double Entry'!I142)</f>
        <v>0</v>
      </c>
      <c r="J142" s="125">
        <f>ABS('Data Analysis'!J142-'Double Entry'!J142)</f>
        <v>0</v>
      </c>
      <c r="K142" s="125">
        <f>ABS('Data Analysis'!K142-'Double Entry'!K142)</f>
        <v>0</v>
      </c>
      <c r="L142" s="125">
        <f>ABS('Data Analysis'!L142-'Double Entry'!L142)</f>
        <v>0</v>
      </c>
      <c r="M142" s="125">
        <f>ABS('Data Analysis'!M142-'Double Entry'!M142)</f>
        <v>0</v>
      </c>
      <c r="N142" s="125">
        <f>ABS('Data Analysis'!N142-'Double Entry'!N142)</f>
        <v>0</v>
      </c>
      <c r="O142" s="125">
        <f>ABS('Data Analysis'!O142-'Double Entry'!O142)</f>
        <v>0</v>
      </c>
      <c r="P142" s="125">
        <f>ABS('Data Analysis'!P142-'Double Entry'!P142)</f>
        <v>0</v>
      </c>
      <c r="Q142" s="125">
        <f>ABS('Data Analysis'!Q142-'Double Entry'!Q142)</f>
        <v>0</v>
      </c>
      <c r="R142" s="125">
        <f>ABS('Data Analysis'!R142-'Double Entry'!R142)</f>
        <v>0</v>
      </c>
      <c r="S142" s="125">
        <f>ABS('Data Analysis'!S142-'Double Entry'!S142)</f>
        <v>0</v>
      </c>
      <c r="T142" s="125">
        <f>ABS('Data Analysis'!T142-'Double Entry'!T142)</f>
        <v>0</v>
      </c>
      <c r="U142" s="125">
        <f>ABS('Data Analysis'!U142-'Double Entry'!U142)</f>
        <v>0</v>
      </c>
      <c r="V142" s="125">
        <f>ABS('Data Analysis'!V142-'Double Entry'!V142)</f>
        <v>0</v>
      </c>
      <c r="W142" s="125">
        <f>ABS('Data Analysis'!W142-'Double Entry'!W142)</f>
        <v>0</v>
      </c>
      <c r="X142" s="125">
        <f>ABS('Data Analysis'!X142-'Double Entry'!X142)</f>
        <v>0</v>
      </c>
      <c r="Y142" s="125">
        <f>ABS('Data Analysis'!Y142-'Double Entry'!Y142)</f>
        <v>0</v>
      </c>
      <c r="Z142" s="125">
        <f>ABS('Data Analysis'!Z142-'Double Entry'!Z142)</f>
        <v>0</v>
      </c>
      <c r="AA142" s="125">
        <f>ABS('Data Analysis'!AA142-'Double Entry'!AA142)</f>
        <v>0</v>
      </c>
      <c r="AB142" s="125">
        <f>ABS('Data Analysis'!AB142-'Double Entry'!AB142)</f>
        <v>0</v>
      </c>
      <c r="AC142" s="125">
        <f>ABS('Data Analysis'!AC142-'Double Entry'!AC142)</f>
        <v>0</v>
      </c>
      <c r="AD142" s="125">
        <f>ABS('Data Analysis'!AD142-'Double Entry'!AD142)</f>
        <v>0</v>
      </c>
    </row>
    <row r="143" spans="1:30" ht="12.75">
      <c r="A143" s="124">
        <f t="shared" si="1"/>
      </c>
      <c r="B143" s="56"/>
      <c r="C143" s="57"/>
      <c r="E143" s="27"/>
      <c r="G143" s="125">
        <f>IF('Data Analysis'!G143='Double Entry'!G143,0,1)</f>
        <v>0</v>
      </c>
      <c r="H143" s="125">
        <f>ABS('Data Analysis'!H143-'Double Entry'!H143)</f>
        <v>0</v>
      </c>
      <c r="I143" s="125">
        <f>ABS('Data Analysis'!I143-'Double Entry'!I143)</f>
        <v>0</v>
      </c>
      <c r="J143" s="125">
        <f>ABS('Data Analysis'!J143-'Double Entry'!J143)</f>
        <v>0</v>
      </c>
      <c r="K143" s="125">
        <f>ABS('Data Analysis'!K143-'Double Entry'!K143)</f>
        <v>0</v>
      </c>
      <c r="L143" s="125">
        <f>ABS('Data Analysis'!L143-'Double Entry'!L143)</f>
        <v>0</v>
      </c>
      <c r="M143" s="125">
        <f>ABS('Data Analysis'!M143-'Double Entry'!M143)</f>
        <v>0</v>
      </c>
      <c r="N143" s="125">
        <f>ABS('Data Analysis'!N143-'Double Entry'!N143)</f>
        <v>0</v>
      </c>
      <c r="O143" s="125">
        <f>ABS('Data Analysis'!O143-'Double Entry'!O143)</f>
        <v>0</v>
      </c>
      <c r="P143" s="125">
        <f>ABS('Data Analysis'!P143-'Double Entry'!P143)</f>
        <v>0</v>
      </c>
      <c r="Q143" s="125">
        <f>ABS('Data Analysis'!Q143-'Double Entry'!Q143)</f>
        <v>0</v>
      </c>
      <c r="R143" s="125">
        <f>ABS('Data Analysis'!R143-'Double Entry'!R143)</f>
        <v>0</v>
      </c>
      <c r="S143" s="125">
        <f>ABS('Data Analysis'!S143-'Double Entry'!S143)</f>
        <v>0</v>
      </c>
      <c r="T143" s="125">
        <f>ABS('Data Analysis'!T143-'Double Entry'!T143)</f>
        <v>0</v>
      </c>
      <c r="U143" s="125">
        <f>ABS('Data Analysis'!U143-'Double Entry'!U143)</f>
        <v>0</v>
      </c>
      <c r="V143" s="125">
        <f>ABS('Data Analysis'!V143-'Double Entry'!V143)</f>
        <v>0</v>
      </c>
      <c r="W143" s="125">
        <f>ABS('Data Analysis'!W143-'Double Entry'!W143)</f>
        <v>0</v>
      </c>
      <c r="X143" s="125">
        <f>ABS('Data Analysis'!X143-'Double Entry'!X143)</f>
        <v>0</v>
      </c>
      <c r="Y143" s="125">
        <f>ABS('Data Analysis'!Y143-'Double Entry'!Y143)</f>
        <v>0</v>
      </c>
      <c r="Z143" s="125">
        <f>ABS('Data Analysis'!Z143-'Double Entry'!Z143)</f>
        <v>0</v>
      </c>
      <c r="AA143" s="125">
        <f>ABS('Data Analysis'!AA143-'Double Entry'!AA143)</f>
        <v>0</v>
      </c>
      <c r="AB143" s="125">
        <f>ABS('Data Analysis'!AB143-'Double Entry'!AB143)</f>
        <v>0</v>
      </c>
      <c r="AC143" s="125">
        <f>ABS('Data Analysis'!AC143-'Double Entry'!AC143)</f>
        <v>0</v>
      </c>
      <c r="AD143" s="125">
        <f>ABS('Data Analysis'!AD143-'Double Entry'!AD143)</f>
        <v>0</v>
      </c>
    </row>
    <row r="144" spans="1:30" ht="12.75">
      <c r="A144" s="124">
        <f t="shared" si="1"/>
      </c>
      <c r="B144" s="56"/>
      <c r="C144" s="57"/>
      <c r="E144" s="27"/>
      <c r="G144" s="125">
        <f>IF('Data Analysis'!G144='Double Entry'!G144,0,1)</f>
        <v>0</v>
      </c>
      <c r="H144" s="125">
        <f>ABS('Data Analysis'!H144-'Double Entry'!H144)</f>
        <v>0</v>
      </c>
      <c r="I144" s="125">
        <f>ABS('Data Analysis'!I144-'Double Entry'!I144)</f>
        <v>0</v>
      </c>
      <c r="J144" s="125">
        <f>ABS('Data Analysis'!J144-'Double Entry'!J144)</f>
        <v>0</v>
      </c>
      <c r="K144" s="125">
        <f>ABS('Data Analysis'!K144-'Double Entry'!K144)</f>
        <v>0</v>
      </c>
      <c r="L144" s="125">
        <f>ABS('Data Analysis'!L144-'Double Entry'!L144)</f>
        <v>0</v>
      </c>
      <c r="M144" s="125">
        <f>ABS('Data Analysis'!M144-'Double Entry'!M144)</f>
        <v>0</v>
      </c>
      <c r="N144" s="125">
        <f>ABS('Data Analysis'!N144-'Double Entry'!N144)</f>
        <v>0</v>
      </c>
      <c r="O144" s="125">
        <f>ABS('Data Analysis'!O144-'Double Entry'!O144)</f>
        <v>0</v>
      </c>
      <c r="P144" s="125">
        <f>ABS('Data Analysis'!P144-'Double Entry'!P144)</f>
        <v>0</v>
      </c>
      <c r="Q144" s="125">
        <f>ABS('Data Analysis'!Q144-'Double Entry'!Q144)</f>
        <v>0</v>
      </c>
      <c r="R144" s="125">
        <f>ABS('Data Analysis'!R144-'Double Entry'!R144)</f>
        <v>0</v>
      </c>
      <c r="S144" s="125">
        <f>ABS('Data Analysis'!S144-'Double Entry'!S144)</f>
        <v>0</v>
      </c>
      <c r="T144" s="125">
        <f>ABS('Data Analysis'!T144-'Double Entry'!T144)</f>
        <v>0</v>
      </c>
      <c r="U144" s="125">
        <f>ABS('Data Analysis'!U144-'Double Entry'!U144)</f>
        <v>0</v>
      </c>
      <c r="V144" s="125">
        <f>ABS('Data Analysis'!V144-'Double Entry'!V144)</f>
        <v>0</v>
      </c>
      <c r="W144" s="125">
        <f>ABS('Data Analysis'!W144-'Double Entry'!W144)</f>
        <v>0</v>
      </c>
      <c r="X144" s="125">
        <f>ABS('Data Analysis'!X144-'Double Entry'!X144)</f>
        <v>0</v>
      </c>
      <c r="Y144" s="125">
        <f>ABS('Data Analysis'!Y144-'Double Entry'!Y144)</f>
        <v>0</v>
      </c>
      <c r="Z144" s="125">
        <f>ABS('Data Analysis'!Z144-'Double Entry'!Z144)</f>
        <v>0</v>
      </c>
      <c r="AA144" s="125">
        <f>ABS('Data Analysis'!AA144-'Double Entry'!AA144)</f>
        <v>0</v>
      </c>
      <c r="AB144" s="125">
        <f>ABS('Data Analysis'!AB144-'Double Entry'!AB144)</f>
        <v>0</v>
      </c>
      <c r="AC144" s="125">
        <f>ABS('Data Analysis'!AC144-'Double Entry'!AC144)</f>
        <v>0</v>
      </c>
      <c r="AD144" s="125">
        <f>ABS('Data Analysis'!AD144-'Double Entry'!AD144)</f>
        <v>0</v>
      </c>
    </row>
    <row r="145" spans="1:30" ht="12.75">
      <c r="A145" s="124">
        <f t="shared" si="1"/>
      </c>
      <c r="B145" s="56"/>
      <c r="C145" s="57"/>
      <c r="E145" s="27"/>
      <c r="G145" s="125">
        <f>IF('Data Analysis'!G145='Double Entry'!G145,0,1)</f>
        <v>0</v>
      </c>
      <c r="H145" s="125">
        <f>ABS('Data Analysis'!H145-'Double Entry'!H145)</f>
        <v>0</v>
      </c>
      <c r="I145" s="125">
        <f>ABS('Data Analysis'!I145-'Double Entry'!I145)</f>
        <v>0</v>
      </c>
      <c r="J145" s="125">
        <f>ABS('Data Analysis'!J145-'Double Entry'!J145)</f>
        <v>0</v>
      </c>
      <c r="K145" s="125">
        <f>ABS('Data Analysis'!K145-'Double Entry'!K145)</f>
        <v>0</v>
      </c>
      <c r="L145" s="125">
        <f>ABS('Data Analysis'!L145-'Double Entry'!L145)</f>
        <v>0</v>
      </c>
      <c r="M145" s="125">
        <f>ABS('Data Analysis'!M145-'Double Entry'!M145)</f>
        <v>0</v>
      </c>
      <c r="N145" s="125">
        <f>ABS('Data Analysis'!N145-'Double Entry'!N145)</f>
        <v>0</v>
      </c>
      <c r="O145" s="125">
        <f>ABS('Data Analysis'!O145-'Double Entry'!O145)</f>
        <v>0</v>
      </c>
      <c r="P145" s="125">
        <f>ABS('Data Analysis'!P145-'Double Entry'!P145)</f>
        <v>0</v>
      </c>
      <c r="Q145" s="125">
        <f>ABS('Data Analysis'!Q145-'Double Entry'!Q145)</f>
        <v>0</v>
      </c>
      <c r="R145" s="125">
        <f>ABS('Data Analysis'!R145-'Double Entry'!R145)</f>
        <v>0</v>
      </c>
      <c r="S145" s="125">
        <f>ABS('Data Analysis'!S145-'Double Entry'!S145)</f>
        <v>0</v>
      </c>
      <c r="T145" s="125">
        <f>ABS('Data Analysis'!T145-'Double Entry'!T145)</f>
        <v>0</v>
      </c>
      <c r="U145" s="125">
        <f>ABS('Data Analysis'!U145-'Double Entry'!U145)</f>
        <v>0</v>
      </c>
      <c r="V145" s="125">
        <f>ABS('Data Analysis'!V145-'Double Entry'!V145)</f>
        <v>0</v>
      </c>
      <c r="W145" s="125">
        <f>ABS('Data Analysis'!W145-'Double Entry'!W145)</f>
        <v>0</v>
      </c>
      <c r="X145" s="125">
        <f>ABS('Data Analysis'!X145-'Double Entry'!X145)</f>
        <v>0</v>
      </c>
      <c r="Y145" s="125">
        <f>ABS('Data Analysis'!Y145-'Double Entry'!Y145)</f>
        <v>0</v>
      </c>
      <c r="Z145" s="125">
        <f>ABS('Data Analysis'!Z145-'Double Entry'!Z145)</f>
        <v>0</v>
      </c>
      <c r="AA145" s="125">
        <f>ABS('Data Analysis'!AA145-'Double Entry'!AA145)</f>
        <v>0</v>
      </c>
      <c r="AB145" s="125">
        <f>ABS('Data Analysis'!AB145-'Double Entry'!AB145)</f>
        <v>0</v>
      </c>
      <c r="AC145" s="125">
        <f>ABS('Data Analysis'!AC145-'Double Entry'!AC145)</f>
        <v>0</v>
      </c>
      <c r="AD145" s="125">
        <f>ABS('Data Analysis'!AD145-'Double Entry'!AD145)</f>
        <v>0</v>
      </c>
    </row>
    <row r="146" spans="1:30" ht="12.75">
      <c r="A146" s="124">
        <f t="shared" si="1"/>
      </c>
      <c r="B146" s="56"/>
      <c r="C146" s="57"/>
      <c r="E146" s="27"/>
      <c r="G146" s="125">
        <f>IF('Data Analysis'!G146='Double Entry'!G146,0,1)</f>
        <v>0</v>
      </c>
      <c r="H146" s="125">
        <f>ABS('Data Analysis'!H146-'Double Entry'!H146)</f>
        <v>0</v>
      </c>
      <c r="I146" s="125">
        <f>ABS('Data Analysis'!I146-'Double Entry'!I146)</f>
        <v>0</v>
      </c>
      <c r="J146" s="125">
        <f>ABS('Data Analysis'!J146-'Double Entry'!J146)</f>
        <v>0</v>
      </c>
      <c r="K146" s="125">
        <f>ABS('Data Analysis'!K146-'Double Entry'!K146)</f>
        <v>0</v>
      </c>
      <c r="L146" s="125">
        <f>ABS('Data Analysis'!L146-'Double Entry'!L146)</f>
        <v>0</v>
      </c>
      <c r="M146" s="125">
        <f>ABS('Data Analysis'!M146-'Double Entry'!M146)</f>
        <v>0</v>
      </c>
      <c r="N146" s="125">
        <f>ABS('Data Analysis'!N146-'Double Entry'!N146)</f>
        <v>0</v>
      </c>
      <c r="O146" s="125">
        <f>ABS('Data Analysis'!O146-'Double Entry'!O146)</f>
        <v>0</v>
      </c>
      <c r="P146" s="125">
        <f>ABS('Data Analysis'!P146-'Double Entry'!P146)</f>
        <v>0</v>
      </c>
      <c r="Q146" s="125">
        <f>ABS('Data Analysis'!Q146-'Double Entry'!Q146)</f>
        <v>0</v>
      </c>
      <c r="R146" s="125">
        <f>ABS('Data Analysis'!R146-'Double Entry'!R146)</f>
        <v>0</v>
      </c>
      <c r="S146" s="125">
        <f>ABS('Data Analysis'!S146-'Double Entry'!S146)</f>
        <v>0</v>
      </c>
      <c r="T146" s="125">
        <f>ABS('Data Analysis'!T146-'Double Entry'!T146)</f>
        <v>0</v>
      </c>
      <c r="U146" s="125">
        <f>ABS('Data Analysis'!U146-'Double Entry'!U146)</f>
        <v>0</v>
      </c>
      <c r="V146" s="125">
        <f>ABS('Data Analysis'!V146-'Double Entry'!V146)</f>
        <v>0</v>
      </c>
      <c r="W146" s="125">
        <f>ABS('Data Analysis'!W146-'Double Entry'!W146)</f>
        <v>0</v>
      </c>
      <c r="X146" s="125">
        <f>ABS('Data Analysis'!X146-'Double Entry'!X146)</f>
        <v>0</v>
      </c>
      <c r="Y146" s="125">
        <f>ABS('Data Analysis'!Y146-'Double Entry'!Y146)</f>
        <v>0</v>
      </c>
      <c r="Z146" s="125">
        <f>ABS('Data Analysis'!Z146-'Double Entry'!Z146)</f>
        <v>0</v>
      </c>
      <c r="AA146" s="125">
        <f>ABS('Data Analysis'!AA146-'Double Entry'!AA146)</f>
        <v>0</v>
      </c>
      <c r="AB146" s="125">
        <f>ABS('Data Analysis'!AB146-'Double Entry'!AB146)</f>
        <v>0</v>
      </c>
      <c r="AC146" s="125">
        <f>ABS('Data Analysis'!AC146-'Double Entry'!AC146)</f>
        <v>0</v>
      </c>
      <c r="AD146" s="125">
        <f>ABS('Data Analysis'!AD146-'Double Entry'!AD146)</f>
        <v>0</v>
      </c>
    </row>
    <row r="147" spans="1:30" ht="12.75">
      <c r="A147" s="124">
        <f t="shared" si="1"/>
      </c>
      <c r="B147" s="56"/>
      <c r="C147" s="57"/>
      <c r="E147" s="27"/>
      <c r="G147" s="125">
        <f>IF('Data Analysis'!G147='Double Entry'!G147,0,1)</f>
        <v>0</v>
      </c>
      <c r="H147" s="125">
        <f>ABS('Data Analysis'!H147-'Double Entry'!H147)</f>
        <v>0</v>
      </c>
      <c r="I147" s="125">
        <f>ABS('Data Analysis'!I147-'Double Entry'!I147)</f>
        <v>0</v>
      </c>
      <c r="J147" s="125">
        <f>ABS('Data Analysis'!J147-'Double Entry'!J147)</f>
        <v>0</v>
      </c>
      <c r="K147" s="125">
        <f>ABS('Data Analysis'!K147-'Double Entry'!K147)</f>
        <v>0</v>
      </c>
      <c r="L147" s="125">
        <f>ABS('Data Analysis'!L147-'Double Entry'!L147)</f>
        <v>0</v>
      </c>
      <c r="M147" s="125">
        <f>ABS('Data Analysis'!M147-'Double Entry'!M147)</f>
        <v>0</v>
      </c>
      <c r="N147" s="125">
        <f>ABS('Data Analysis'!N147-'Double Entry'!N147)</f>
        <v>0</v>
      </c>
      <c r="O147" s="125">
        <f>ABS('Data Analysis'!O147-'Double Entry'!O147)</f>
        <v>0</v>
      </c>
      <c r="P147" s="125">
        <f>ABS('Data Analysis'!P147-'Double Entry'!P147)</f>
        <v>0</v>
      </c>
      <c r="Q147" s="125">
        <f>ABS('Data Analysis'!Q147-'Double Entry'!Q147)</f>
        <v>0</v>
      </c>
      <c r="R147" s="125">
        <f>ABS('Data Analysis'!R147-'Double Entry'!R147)</f>
        <v>0</v>
      </c>
      <c r="S147" s="125">
        <f>ABS('Data Analysis'!S147-'Double Entry'!S147)</f>
        <v>0</v>
      </c>
      <c r="T147" s="125">
        <f>ABS('Data Analysis'!T147-'Double Entry'!T147)</f>
        <v>0</v>
      </c>
      <c r="U147" s="125">
        <f>ABS('Data Analysis'!U147-'Double Entry'!U147)</f>
        <v>0</v>
      </c>
      <c r="V147" s="125">
        <f>ABS('Data Analysis'!V147-'Double Entry'!V147)</f>
        <v>0</v>
      </c>
      <c r="W147" s="125">
        <f>ABS('Data Analysis'!W147-'Double Entry'!W147)</f>
        <v>0</v>
      </c>
      <c r="X147" s="125">
        <f>ABS('Data Analysis'!X147-'Double Entry'!X147)</f>
        <v>0</v>
      </c>
      <c r="Y147" s="125">
        <f>ABS('Data Analysis'!Y147-'Double Entry'!Y147)</f>
        <v>0</v>
      </c>
      <c r="Z147" s="125">
        <f>ABS('Data Analysis'!Z147-'Double Entry'!Z147)</f>
        <v>0</v>
      </c>
      <c r="AA147" s="125">
        <f>ABS('Data Analysis'!AA147-'Double Entry'!AA147)</f>
        <v>0</v>
      </c>
      <c r="AB147" s="125">
        <f>ABS('Data Analysis'!AB147-'Double Entry'!AB147)</f>
        <v>0</v>
      </c>
      <c r="AC147" s="125">
        <f>ABS('Data Analysis'!AC147-'Double Entry'!AC147)</f>
        <v>0</v>
      </c>
      <c r="AD147" s="125">
        <f>ABS('Data Analysis'!AD147-'Double Entry'!AD147)</f>
        <v>0</v>
      </c>
    </row>
    <row r="148" spans="1:30" ht="12.75">
      <c r="A148" s="124">
        <f t="shared" si="1"/>
      </c>
      <c r="B148" s="56"/>
      <c r="C148" s="57"/>
      <c r="E148" s="27"/>
      <c r="G148" s="125">
        <f>IF('Data Analysis'!G148='Double Entry'!G148,0,1)</f>
        <v>0</v>
      </c>
      <c r="H148" s="125">
        <f>ABS('Data Analysis'!H148-'Double Entry'!H148)</f>
        <v>0</v>
      </c>
      <c r="I148" s="125">
        <f>ABS('Data Analysis'!I148-'Double Entry'!I148)</f>
        <v>0</v>
      </c>
      <c r="J148" s="125">
        <f>ABS('Data Analysis'!J148-'Double Entry'!J148)</f>
        <v>0</v>
      </c>
      <c r="K148" s="125">
        <f>ABS('Data Analysis'!K148-'Double Entry'!K148)</f>
        <v>0</v>
      </c>
      <c r="L148" s="125">
        <f>ABS('Data Analysis'!L148-'Double Entry'!L148)</f>
        <v>0</v>
      </c>
      <c r="M148" s="125">
        <f>ABS('Data Analysis'!M148-'Double Entry'!M148)</f>
        <v>0</v>
      </c>
      <c r="N148" s="125">
        <f>ABS('Data Analysis'!N148-'Double Entry'!N148)</f>
        <v>0</v>
      </c>
      <c r="O148" s="125">
        <f>ABS('Data Analysis'!O148-'Double Entry'!O148)</f>
        <v>0</v>
      </c>
      <c r="P148" s="125">
        <f>ABS('Data Analysis'!P148-'Double Entry'!P148)</f>
        <v>0</v>
      </c>
      <c r="Q148" s="125">
        <f>ABS('Data Analysis'!Q148-'Double Entry'!Q148)</f>
        <v>0</v>
      </c>
      <c r="R148" s="125">
        <f>ABS('Data Analysis'!R148-'Double Entry'!R148)</f>
        <v>0</v>
      </c>
      <c r="S148" s="125">
        <f>ABS('Data Analysis'!S148-'Double Entry'!S148)</f>
        <v>0</v>
      </c>
      <c r="T148" s="125">
        <f>ABS('Data Analysis'!T148-'Double Entry'!T148)</f>
        <v>0</v>
      </c>
      <c r="U148" s="125">
        <f>ABS('Data Analysis'!U148-'Double Entry'!U148)</f>
        <v>0</v>
      </c>
      <c r="V148" s="125">
        <f>ABS('Data Analysis'!V148-'Double Entry'!V148)</f>
        <v>0</v>
      </c>
      <c r="W148" s="125">
        <f>ABS('Data Analysis'!W148-'Double Entry'!W148)</f>
        <v>0</v>
      </c>
      <c r="X148" s="125">
        <f>ABS('Data Analysis'!X148-'Double Entry'!X148)</f>
        <v>0</v>
      </c>
      <c r="Y148" s="125">
        <f>ABS('Data Analysis'!Y148-'Double Entry'!Y148)</f>
        <v>0</v>
      </c>
      <c r="Z148" s="125">
        <f>ABS('Data Analysis'!Z148-'Double Entry'!Z148)</f>
        <v>0</v>
      </c>
      <c r="AA148" s="125">
        <f>ABS('Data Analysis'!AA148-'Double Entry'!AA148)</f>
        <v>0</v>
      </c>
      <c r="AB148" s="125">
        <f>ABS('Data Analysis'!AB148-'Double Entry'!AB148)</f>
        <v>0</v>
      </c>
      <c r="AC148" s="125">
        <f>ABS('Data Analysis'!AC148-'Double Entry'!AC148)</f>
        <v>0</v>
      </c>
      <c r="AD148" s="125">
        <f>ABS('Data Analysis'!AD148-'Double Entry'!AD148)</f>
        <v>0</v>
      </c>
    </row>
    <row r="149" spans="1:30" ht="12.75">
      <c r="A149" s="124">
        <f t="shared" si="1"/>
      </c>
      <c r="B149" s="56"/>
      <c r="C149" s="57"/>
      <c r="E149" s="27"/>
      <c r="G149" s="125">
        <f>IF('Data Analysis'!G149='Double Entry'!G149,0,1)</f>
        <v>0</v>
      </c>
      <c r="H149" s="125">
        <f>ABS('Data Analysis'!H149-'Double Entry'!H149)</f>
        <v>0</v>
      </c>
      <c r="I149" s="125">
        <f>ABS('Data Analysis'!I149-'Double Entry'!I149)</f>
        <v>0</v>
      </c>
      <c r="J149" s="125">
        <f>ABS('Data Analysis'!J149-'Double Entry'!J149)</f>
        <v>0</v>
      </c>
      <c r="K149" s="125">
        <f>ABS('Data Analysis'!K149-'Double Entry'!K149)</f>
        <v>0</v>
      </c>
      <c r="L149" s="125">
        <f>ABS('Data Analysis'!L149-'Double Entry'!L149)</f>
        <v>0</v>
      </c>
      <c r="M149" s="125">
        <f>ABS('Data Analysis'!M149-'Double Entry'!M149)</f>
        <v>0</v>
      </c>
      <c r="N149" s="125">
        <f>ABS('Data Analysis'!N149-'Double Entry'!N149)</f>
        <v>0</v>
      </c>
      <c r="O149" s="125">
        <f>ABS('Data Analysis'!O149-'Double Entry'!O149)</f>
        <v>0</v>
      </c>
      <c r="P149" s="125">
        <f>ABS('Data Analysis'!P149-'Double Entry'!P149)</f>
        <v>0</v>
      </c>
      <c r="Q149" s="125">
        <f>ABS('Data Analysis'!Q149-'Double Entry'!Q149)</f>
        <v>0</v>
      </c>
      <c r="R149" s="125">
        <f>ABS('Data Analysis'!R149-'Double Entry'!R149)</f>
        <v>0</v>
      </c>
      <c r="S149" s="125">
        <f>ABS('Data Analysis'!S149-'Double Entry'!S149)</f>
        <v>0</v>
      </c>
      <c r="T149" s="125">
        <f>ABS('Data Analysis'!T149-'Double Entry'!T149)</f>
        <v>0</v>
      </c>
      <c r="U149" s="125">
        <f>ABS('Data Analysis'!U149-'Double Entry'!U149)</f>
        <v>0</v>
      </c>
      <c r="V149" s="125">
        <f>ABS('Data Analysis'!V149-'Double Entry'!V149)</f>
        <v>0</v>
      </c>
      <c r="W149" s="125">
        <f>ABS('Data Analysis'!W149-'Double Entry'!W149)</f>
        <v>0</v>
      </c>
      <c r="X149" s="125">
        <f>ABS('Data Analysis'!X149-'Double Entry'!X149)</f>
        <v>0</v>
      </c>
      <c r="Y149" s="125">
        <f>ABS('Data Analysis'!Y149-'Double Entry'!Y149)</f>
        <v>0</v>
      </c>
      <c r="Z149" s="125">
        <f>ABS('Data Analysis'!Z149-'Double Entry'!Z149)</f>
        <v>0</v>
      </c>
      <c r="AA149" s="125">
        <f>ABS('Data Analysis'!AA149-'Double Entry'!AA149)</f>
        <v>0</v>
      </c>
      <c r="AB149" s="125">
        <f>ABS('Data Analysis'!AB149-'Double Entry'!AB149)</f>
        <v>0</v>
      </c>
      <c r="AC149" s="125">
        <f>ABS('Data Analysis'!AC149-'Double Entry'!AC149)</f>
        <v>0</v>
      </c>
      <c r="AD149" s="125">
        <f>ABS('Data Analysis'!AD149-'Double Entry'!AD149)</f>
        <v>0</v>
      </c>
    </row>
    <row r="150" spans="1:30" ht="12.75">
      <c r="A150" s="124">
        <f t="shared" si="1"/>
      </c>
      <c r="B150" s="56"/>
      <c r="C150" s="57"/>
      <c r="E150" s="27"/>
      <c r="G150" s="125">
        <f>IF('Data Analysis'!G150='Double Entry'!G150,0,1)</f>
        <v>0</v>
      </c>
      <c r="H150" s="125">
        <f>ABS('Data Analysis'!H150-'Double Entry'!H150)</f>
        <v>0</v>
      </c>
      <c r="I150" s="125">
        <f>ABS('Data Analysis'!I150-'Double Entry'!I150)</f>
        <v>0</v>
      </c>
      <c r="J150" s="125">
        <f>ABS('Data Analysis'!J150-'Double Entry'!J150)</f>
        <v>0</v>
      </c>
      <c r="K150" s="125">
        <f>ABS('Data Analysis'!K150-'Double Entry'!K150)</f>
        <v>0</v>
      </c>
      <c r="L150" s="125">
        <f>ABS('Data Analysis'!L150-'Double Entry'!L150)</f>
        <v>0</v>
      </c>
      <c r="M150" s="125">
        <f>ABS('Data Analysis'!M150-'Double Entry'!M150)</f>
        <v>0</v>
      </c>
      <c r="N150" s="125">
        <f>ABS('Data Analysis'!N150-'Double Entry'!N150)</f>
        <v>0</v>
      </c>
      <c r="O150" s="125">
        <f>ABS('Data Analysis'!O150-'Double Entry'!O150)</f>
        <v>0</v>
      </c>
      <c r="P150" s="125">
        <f>ABS('Data Analysis'!P150-'Double Entry'!P150)</f>
        <v>0</v>
      </c>
      <c r="Q150" s="125">
        <f>ABS('Data Analysis'!Q150-'Double Entry'!Q150)</f>
        <v>0</v>
      </c>
      <c r="R150" s="125">
        <f>ABS('Data Analysis'!R150-'Double Entry'!R150)</f>
        <v>0</v>
      </c>
      <c r="S150" s="125">
        <f>ABS('Data Analysis'!S150-'Double Entry'!S150)</f>
        <v>0</v>
      </c>
      <c r="T150" s="125">
        <f>ABS('Data Analysis'!T150-'Double Entry'!T150)</f>
        <v>0</v>
      </c>
      <c r="U150" s="125">
        <f>ABS('Data Analysis'!U150-'Double Entry'!U150)</f>
        <v>0</v>
      </c>
      <c r="V150" s="125">
        <f>ABS('Data Analysis'!V150-'Double Entry'!V150)</f>
        <v>0</v>
      </c>
      <c r="W150" s="125">
        <f>ABS('Data Analysis'!W150-'Double Entry'!W150)</f>
        <v>0</v>
      </c>
      <c r="X150" s="125">
        <f>ABS('Data Analysis'!X150-'Double Entry'!X150)</f>
        <v>0</v>
      </c>
      <c r="Y150" s="125">
        <f>ABS('Data Analysis'!Y150-'Double Entry'!Y150)</f>
        <v>0</v>
      </c>
      <c r="Z150" s="125">
        <f>ABS('Data Analysis'!Z150-'Double Entry'!Z150)</f>
        <v>0</v>
      </c>
      <c r="AA150" s="125">
        <f>ABS('Data Analysis'!AA150-'Double Entry'!AA150)</f>
        <v>0</v>
      </c>
      <c r="AB150" s="125">
        <f>ABS('Data Analysis'!AB150-'Double Entry'!AB150)</f>
        <v>0</v>
      </c>
      <c r="AC150" s="125">
        <f>ABS('Data Analysis'!AC150-'Double Entry'!AC150)</f>
        <v>0</v>
      </c>
      <c r="AD150" s="125">
        <f>ABS('Data Analysis'!AD150-'Double Entry'!AD150)</f>
        <v>0</v>
      </c>
    </row>
    <row r="151" spans="1:30" ht="12.75">
      <c r="A151" s="124">
        <f t="shared" si="1"/>
      </c>
      <c r="B151" s="56"/>
      <c r="C151" s="57"/>
      <c r="E151" s="27"/>
      <c r="G151" s="125">
        <f>IF('Data Analysis'!G151='Double Entry'!G151,0,1)</f>
        <v>0</v>
      </c>
      <c r="H151" s="125">
        <f>ABS('Data Analysis'!H151-'Double Entry'!H151)</f>
        <v>0</v>
      </c>
      <c r="I151" s="125">
        <f>ABS('Data Analysis'!I151-'Double Entry'!I151)</f>
        <v>0</v>
      </c>
      <c r="J151" s="125">
        <f>ABS('Data Analysis'!J151-'Double Entry'!J151)</f>
        <v>0</v>
      </c>
      <c r="K151" s="125">
        <f>ABS('Data Analysis'!K151-'Double Entry'!K151)</f>
        <v>0</v>
      </c>
      <c r="L151" s="125">
        <f>ABS('Data Analysis'!L151-'Double Entry'!L151)</f>
        <v>0</v>
      </c>
      <c r="M151" s="125">
        <f>ABS('Data Analysis'!M151-'Double Entry'!M151)</f>
        <v>0</v>
      </c>
      <c r="N151" s="125">
        <f>ABS('Data Analysis'!N151-'Double Entry'!N151)</f>
        <v>0</v>
      </c>
      <c r="O151" s="125">
        <f>ABS('Data Analysis'!O151-'Double Entry'!O151)</f>
        <v>0</v>
      </c>
      <c r="P151" s="125">
        <f>ABS('Data Analysis'!P151-'Double Entry'!P151)</f>
        <v>0</v>
      </c>
      <c r="Q151" s="125">
        <f>ABS('Data Analysis'!Q151-'Double Entry'!Q151)</f>
        <v>0</v>
      </c>
      <c r="R151" s="125">
        <f>ABS('Data Analysis'!R151-'Double Entry'!R151)</f>
        <v>0</v>
      </c>
      <c r="S151" s="125">
        <f>ABS('Data Analysis'!S151-'Double Entry'!S151)</f>
        <v>0</v>
      </c>
      <c r="T151" s="125">
        <f>ABS('Data Analysis'!T151-'Double Entry'!T151)</f>
        <v>0</v>
      </c>
      <c r="U151" s="125">
        <f>ABS('Data Analysis'!U151-'Double Entry'!U151)</f>
        <v>0</v>
      </c>
      <c r="V151" s="125">
        <f>ABS('Data Analysis'!V151-'Double Entry'!V151)</f>
        <v>0</v>
      </c>
      <c r="W151" s="125">
        <f>ABS('Data Analysis'!W151-'Double Entry'!W151)</f>
        <v>0</v>
      </c>
      <c r="X151" s="125">
        <f>ABS('Data Analysis'!X151-'Double Entry'!X151)</f>
        <v>0</v>
      </c>
      <c r="Y151" s="125">
        <f>ABS('Data Analysis'!Y151-'Double Entry'!Y151)</f>
        <v>0</v>
      </c>
      <c r="Z151" s="125">
        <f>ABS('Data Analysis'!Z151-'Double Entry'!Z151)</f>
        <v>0</v>
      </c>
      <c r="AA151" s="125">
        <f>ABS('Data Analysis'!AA151-'Double Entry'!AA151)</f>
        <v>0</v>
      </c>
      <c r="AB151" s="125">
        <f>ABS('Data Analysis'!AB151-'Double Entry'!AB151)</f>
        <v>0</v>
      </c>
      <c r="AC151" s="125">
        <f>ABS('Data Analysis'!AC151-'Double Entry'!AC151)</f>
        <v>0</v>
      </c>
      <c r="AD151" s="125">
        <f>ABS('Data Analysis'!AD151-'Double Entry'!AD151)</f>
        <v>0</v>
      </c>
    </row>
    <row r="152" spans="1:30" ht="12.75">
      <c r="A152" s="124">
        <f t="shared" si="1"/>
      </c>
      <c r="G152" s="58"/>
      <c r="O152" s="5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15" ht="12.75">
      <c r="A153" s="124">
        <f t="shared" si="1"/>
      </c>
      <c r="G153" s="56"/>
      <c r="O153" s="5"/>
    </row>
    <row r="154" spans="1:30" ht="12.75">
      <c r="A154" s="124">
        <f t="shared" si="1"/>
      </c>
      <c r="G154" s="56"/>
      <c r="O154" s="5"/>
      <c r="AA154" s="6"/>
      <c r="AB154" s="6"/>
      <c r="AC154" s="6"/>
      <c r="AD154" s="6"/>
    </row>
    <row r="155" spans="1:15" ht="12.75">
      <c r="A155" s="124">
        <f t="shared" si="1"/>
      </c>
      <c r="G155" s="56"/>
      <c r="O155" s="5"/>
    </row>
    <row r="156" spans="1:15" ht="12.75">
      <c r="A156" s="124">
        <f t="shared" si="1"/>
      </c>
      <c r="G156" s="56"/>
      <c r="O156" s="5"/>
    </row>
    <row r="157" spans="1:15" ht="12.75">
      <c r="A157" s="124">
        <f t="shared" si="1"/>
      </c>
      <c r="G157" s="56"/>
      <c r="O157" s="5"/>
    </row>
    <row r="158" spans="1:30" ht="12.75">
      <c r="A158" s="124">
        <f t="shared" si="1"/>
      </c>
      <c r="G158" s="12"/>
      <c r="O158" s="5"/>
      <c r="P158" s="16"/>
      <c r="Q158" s="16"/>
      <c r="R158" s="16"/>
      <c r="S158" s="16"/>
      <c r="T158" s="16"/>
      <c r="W158" s="16"/>
      <c r="X158" s="16"/>
      <c r="Y158" s="16"/>
      <c r="Z158" s="16"/>
      <c r="AA158" s="16"/>
      <c r="AB158" s="16"/>
      <c r="AC158" s="16"/>
      <c r="AD158" s="16"/>
    </row>
    <row r="159" spans="1:30" ht="12.75">
      <c r="A159" s="124">
        <f t="shared" si="1"/>
      </c>
      <c r="G159" s="12"/>
      <c r="M159" s="36"/>
      <c r="O159" s="5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:30" ht="12.75">
      <c r="A160" s="124">
        <f t="shared" si="1"/>
      </c>
      <c r="G160" s="39"/>
      <c r="H160" s="125">
        <f>IF('Data Analysis'!H160='Double Entry'!H160,0,1)</f>
        <v>0</v>
      </c>
      <c r="I160" s="126"/>
      <c r="L160" s="125">
        <f>IF('Data Analysis'!L160='Double Entry'!L160,0,1)</f>
        <v>0</v>
      </c>
      <c r="M160" s="126"/>
      <c r="O160" s="5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:30" ht="105">
      <c r="A161" s="124">
        <f t="shared" si="1"/>
      </c>
      <c r="B161" s="6"/>
      <c r="C161" s="6"/>
      <c r="D161" s="6"/>
      <c r="E161" s="6"/>
      <c r="F161" s="6"/>
      <c r="G161" s="12" t="s">
        <v>11</v>
      </c>
      <c r="H161" s="13" t="s">
        <v>12</v>
      </c>
      <c r="I161" s="13" t="s">
        <v>13</v>
      </c>
      <c r="J161" s="13" t="s">
        <v>14</v>
      </c>
      <c r="K161" s="13" t="s">
        <v>15</v>
      </c>
      <c r="L161" s="13" t="s">
        <v>16</v>
      </c>
      <c r="M161" s="13" t="s">
        <v>17</v>
      </c>
      <c r="N161" s="6" t="s">
        <v>18</v>
      </c>
      <c r="O161" s="6" t="s">
        <v>19</v>
      </c>
      <c r="P161" s="15" t="s">
        <v>20</v>
      </c>
      <c r="Q161" s="15" t="s">
        <v>21</v>
      </c>
      <c r="R161" s="15" t="s">
        <v>22</v>
      </c>
      <c r="S161" s="15" t="s">
        <v>23</v>
      </c>
      <c r="T161" s="15" t="s">
        <v>24</v>
      </c>
      <c r="U161" s="15" t="s">
        <v>20</v>
      </c>
      <c r="V161" s="15" t="s">
        <v>21</v>
      </c>
      <c r="W161" s="15" t="s">
        <v>22</v>
      </c>
      <c r="X161" s="15" t="s">
        <v>23</v>
      </c>
      <c r="Y161" s="15" t="s">
        <v>24</v>
      </c>
      <c r="Z161" s="15" t="s">
        <v>20</v>
      </c>
      <c r="AA161" s="15" t="s">
        <v>21</v>
      </c>
      <c r="AB161" s="15" t="s">
        <v>22</v>
      </c>
      <c r="AC161" s="15" t="s">
        <v>23</v>
      </c>
      <c r="AD161" s="15" t="s">
        <v>24</v>
      </c>
    </row>
    <row r="162" spans="1:30" ht="12.75">
      <c r="A162" s="124">
        <f t="shared" si="1"/>
      </c>
      <c r="B162" s="56"/>
      <c r="C162" s="57"/>
      <c r="E162" s="27"/>
      <c r="G162" s="125">
        <f>IF('Data Analysis'!G162='Double Entry'!G162,0,1)</f>
        <v>0</v>
      </c>
      <c r="H162" s="125">
        <f>ABS('Data Analysis'!H162-'Double Entry'!H162)</f>
        <v>0</v>
      </c>
      <c r="I162" s="125">
        <f>ABS('Data Analysis'!I162-'Double Entry'!I162)</f>
        <v>0</v>
      </c>
      <c r="J162" s="125">
        <f>ABS('Data Analysis'!J162-'Double Entry'!J162)</f>
        <v>0</v>
      </c>
      <c r="K162" s="125">
        <f>ABS('Data Analysis'!K162-'Double Entry'!K162)</f>
        <v>0</v>
      </c>
      <c r="L162" s="125">
        <f>ABS('Data Analysis'!L162-'Double Entry'!L162)</f>
        <v>0</v>
      </c>
      <c r="M162" s="125">
        <f>ABS('Data Analysis'!M162-'Double Entry'!M162)</f>
        <v>0</v>
      </c>
      <c r="N162" s="125">
        <f>ABS('Data Analysis'!N162-'Double Entry'!N162)</f>
        <v>0</v>
      </c>
      <c r="O162" s="125">
        <f>ABS('Data Analysis'!O162-'Double Entry'!O162)</f>
        <v>0</v>
      </c>
      <c r="P162" s="125">
        <f>ABS('Data Analysis'!P162-'Double Entry'!P162)</f>
        <v>0</v>
      </c>
      <c r="Q162" s="125">
        <f>ABS('Data Analysis'!Q162-'Double Entry'!Q162)</f>
        <v>0</v>
      </c>
      <c r="R162" s="125">
        <f>ABS('Data Analysis'!R162-'Double Entry'!R162)</f>
        <v>0</v>
      </c>
      <c r="S162" s="125">
        <f>ABS('Data Analysis'!S162-'Double Entry'!S162)</f>
        <v>0</v>
      </c>
      <c r="T162" s="125">
        <f>ABS('Data Analysis'!T162-'Double Entry'!T162)</f>
        <v>0</v>
      </c>
      <c r="U162" s="125">
        <f>ABS('Data Analysis'!U162-'Double Entry'!U162)</f>
        <v>0</v>
      </c>
      <c r="V162" s="125">
        <f>ABS('Data Analysis'!V162-'Double Entry'!V162)</f>
        <v>0</v>
      </c>
      <c r="W162" s="125">
        <f>ABS('Data Analysis'!W162-'Double Entry'!W162)</f>
        <v>0</v>
      </c>
      <c r="X162" s="125">
        <f>ABS('Data Analysis'!X162-'Double Entry'!X162)</f>
        <v>0</v>
      </c>
      <c r="Y162" s="125">
        <f>ABS('Data Analysis'!Y162-'Double Entry'!Y162)</f>
        <v>0</v>
      </c>
      <c r="Z162" s="125">
        <f>ABS('Data Analysis'!Z162-'Double Entry'!Z162)</f>
        <v>0</v>
      </c>
      <c r="AA162" s="125">
        <f>ABS('Data Analysis'!AA162-'Double Entry'!AA162)</f>
        <v>0</v>
      </c>
      <c r="AB162" s="125">
        <f>ABS('Data Analysis'!AB162-'Double Entry'!AB162)</f>
        <v>0</v>
      </c>
      <c r="AC162" s="125">
        <f>ABS('Data Analysis'!AC162-'Double Entry'!AC162)</f>
        <v>0</v>
      </c>
      <c r="AD162" s="125">
        <f>ABS('Data Analysis'!AD162-'Double Entry'!AD162)</f>
        <v>0</v>
      </c>
    </row>
    <row r="163" spans="1:30" ht="12.75">
      <c r="A163" s="124">
        <f t="shared" si="1"/>
      </c>
      <c r="B163" s="56"/>
      <c r="C163" s="57"/>
      <c r="E163" s="27"/>
      <c r="G163" s="125">
        <f>IF('Data Analysis'!G163='Double Entry'!G163,0,1)</f>
        <v>0</v>
      </c>
      <c r="H163" s="125">
        <f>ABS('Data Analysis'!H163-'Double Entry'!H163)</f>
        <v>0</v>
      </c>
      <c r="I163" s="125">
        <f>ABS('Data Analysis'!I163-'Double Entry'!I163)</f>
        <v>0</v>
      </c>
      <c r="J163" s="125">
        <f>ABS('Data Analysis'!J163-'Double Entry'!J163)</f>
        <v>0</v>
      </c>
      <c r="K163" s="125">
        <f>ABS('Data Analysis'!K163-'Double Entry'!K163)</f>
        <v>0</v>
      </c>
      <c r="L163" s="125">
        <f>ABS('Data Analysis'!L163-'Double Entry'!L163)</f>
        <v>0</v>
      </c>
      <c r="M163" s="125">
        <f>ABS('Data Analysis'!M163-'Double Entry'!M163)</f>
        <v>0</v>
      </c>
      <c r="N163" s="125">
        <f>ABS('Data Analysis'!N163-'Double Entry'!N163)</f>
        <v>0</v>
      </c>
      <c r="O163" s="125">
        <f>ABS('Data Analysis'!O163-'Double Entry'!O163)</f>
        <v>0</v>
      </c>
      <c r="P163" s="125">
        <f>ABS('Data Analysis'!P163-'Double Entry'!P163)</f>
        <v>0</v>
      </c>
      <c r="Q163" s="125">
        <f>ABS('Data Analysis'!Q163-'Double Entry'!Q163)</f>
        <v>0</v>
      </c>
      <c r="R163" s="125">
        <f>ABS('Data Analysis'!R163-'Double Entry'!R163)</f>
        <v>0</v>
      </c>
      <c r="S163" s="125">
        <f>ABS('Data Analysis'!S163-'Double Entry'!S163)</f>
        <v>0</v>
      </c>
      <c r="T163" s="125">
        <f>ABS('Data Analysis'!T163-'Double Entry'!T163)</f>
        <v>0</v>
      </c>
      <c r="U163" s="125">
        <f>ABS('Data Analysis'!U163-'Double Entry'!U163)</f>
        <v>0</v>
      </c>
      <c r="V163" s="125">
        <f>ABS('Data Analysis'!V163-'Double Entry'!V163)</f>
        <v>0</v>
      </c>
      <c r="W163" s="125">
        <f>ABS('Data Analysis'!W163-'Double Entry'!W163)</f>
        <v>0</v>
      </c>
      <c r="X163" s="125">
        <f>ABS('Data Analysis'!X163-'Double Entry'!X163)</f>
        <v>0</v>
      </c>
      <c r="Y163" s="125">
        <f>ABS('Data Analysis'!Y163-'Double Entry'!Y163)</f>
        <v>0</v>
      </c>
      <c r="Z163" s="125">
        <f>ABS('Data Analysis'!Z163-'Double Entry'!Z163)</f>
        <v>0</v>
      </c>
      <c r="AA163" s="125">
        <f>ABS('Data Analysis'!AA163-'Double Entry'!AA163)</f>
        <v>0</v>
      </c>
      <c r="AB163" s="125">
        <f>ABS('Data Analysis'!AB163-'Double Entry'!AB163)</f>
        <v>0</v>
      </c>
      <c r="AC163" s="125">
        <f>ABS('Data Analysis'!AC163-'Double Entry'!AC163)</f>
        <v>0</v>
      </c>
      <c r="AD163" s="125">
        <f>ABS('Data Analysis'!AD163-'Double Entry'!AD163)</f>
        <v>0</v>
      </c>
    </row>
    <row r="164" spans="1:30" ht="12.75">
      <c r="A164" s="124">
        <f t="shared" si="1"/>
      </c>
      <c r="B164" s="56"/>
      <c r="C164" s="57"/>
      <c r="E164" s="27"/>
      <c r="G164" s="125">
        <f>IF('Data Analysis'!G164='Double Entry'!G164,0,1)</f>
        <v>0</v>
      </c>
      <c r="H164" s="125">
        <f>ABS('Data Analysis'!H164-'Double Entry'!H164)</f>
        <v>0</v>
      </c>
      <c r="I164" s="125">
        <f>ABS('Data Analysis'!I164-'Double Entry'!I164)</f>
        <v>0</v>
      </c>
      <c r="J164" s="125">
        <f>ABS('Data Analysis'!J164-'Double Entry'!J164)</f>
        <v>0</v>
      </c>
      <c r="K164" s="125">
        <f>ABS('Data Analysis'!K164-'Double Entry'!K164)</f>
        <v>0</v>
      </c>
      <c r="L164" s="125">
        <f>ABS('Data Analysis'!L164-'Double Entry'!L164)</f>
        <v>0</v>
      </c>
      <c r="M164" s="125">
        <f>ABS('Data Analysis'!M164-'Double Entry'!M164)</f>
        <v>0</v>
      </c>
      <c r="N164" s="125">
        <f>ABS('Data Analysis'!N164-'Double Entry'!N164)</f>
        <v>0</v>
      </c>
      <c r="O164" s="125">
        <f>ABS('Data Analysis'!O164-'Double Entry'!O164)</f>
        <v>0</v>
      </c>
      <c r="P164" s="125">
        <f>ABS('Data Analysis'!P164-'Double Entry'!P164)</f>
        <v>0</v>
      </c>
      <c r="Q164" s="125">
        <f>ABS('Data Analysis'!Q164-'Double Entry'!Q164)</f>
        <v>0</v>
      </c>
      <c r="R164" s="125">
        <f>ABS('Data Analysis'!R164-'Double Entry'!R164)</f>
        <v>0</v>
      </c>
      <c r="S164" s="125">
        <f>ABS('Data Analysis'!S164-'Double Entry'!S164)</f>
        <v>0</v>
      </c>
      <c r="T164" s="125">
        <f>ABS('Data Analysis'!T164-'Double Entry'!T164)</f>
        <v>0</v>
      </c>
      <c r="U164" s="125">
        <f>ABS('Data Analysis'!U164-'Double Entry'!U164)</f>
        <v>0</v>
      </c>
      <c r="V164" s="125">
        <f>ABS('Data Analysis'!V164-'Double Entry'!V164)</f>
        <v>0</v>
      </c>
      <c r="W164" s="125">
        <f>ABS('Data Analysis'!W164-'Double Entry'!W164)</f>
        <v>0</v>
      </c>
      <c r="X164" s="125">
        <f>ABS('Data Analysis'!X164-'Double Entry'!X164)</f>
        <v>0</v>
      </c>
      <c r="Y164" s="125">
        <f>ABS('Data Analysis'!Y164-'Double Entry'!Y164)</f>
        <v>0</v>
      </c>
      <c r="Z164" s="125">
        <f>ABS('Data Analysis'!Z164-'Double Entry'!Z164)</f>
        <v>0</v>
      </c>
      <c r="AA164" s="125">
        <f>ABS('Data Analysis'!AA164-'Double Entry'!AA164)</f>
        <v>0</v>
      </c>
      <c r="AB164" s="125">
        <f>ABS('Data Analysis'!AB164-'Double Entry'!AB164)</f>
        <v>0</v>
      </c>
      <c r="AC164" s="125">
        <f>ABS('Data Analysis'!AC164-'Double Entry'!AC164)</f>
        <v>0</v>
      </c>
      <c r="AD164" s="125">
        <f>ABS('Data Analysis'!AD164-'Double Entry'!AD164)</f>
        <v>0</v>
      </c>
    </row>
    <row r="165" spans="1:30" ht="12.75">
      <c r="A165" s="124">
        <f t="shared" si="1"/>
      </c>
      <c r="B165" s="56"/>
      <c r="C165" s="57"/>
      <c r="E165" s="27"/>
      <c r="G165" s="125">
        <f>IF('Data Analysis'!G165='Double Entry'!G165,0,1)</f>
        <v>0</v>
      </c>
      <c r="H165" s="125">
        <f>ABS('Data Analysis'!H165-'Double Entry'!H165)</f>
        <v>0</v>
      </c>
      <c r="I165" s="125">
        <f>ABS('Data Analysis'!I165-'Double Entry'!I165)</f>
        <v>0</v>
      </c>
      <c r="J165" s="125">
        <f>ABS('Data Analysis'!J165-'Double Entry'!J165)</f>
        <v>0</v>
      </c>
      <c r="K165" s="125">
        <f>ABS('Data Analysis'!K165-'Double Entry'!K165)</f>
        <v>0</v>
      </c>
      <c r="L165" s="125">
        <f>ABS('Data Analysis'!L165-'Double Entry'!L165)</f>
        <v>0</v>
      </c>
      <c r="M165" s="125">
        <f>ABS('Data Analysis'!M165-'Double Entry'!M165)</f>
        <v>0</v>
      </c>
      <c r="N165" s="125">
        <f>ABS('Data Analysis'!N165-'Double Entry'!N165)</f>
        <v>0</v>
      </c>
      <c r="O165" s="125">
        <f>ABS('Data Analysis'!O165-'Double Entry'!O165)</f>
        <v>0</v>
      </c>
      <c r="P165" s="125">
        <f>ABS('Data Analysis'!P165-'Double Entry'!P165)</f>
        <v>0</v>
      </c>
      <c r="Q165" s="125">
        <f>ABS('Data Analysis'!Q165-'Double Entry'!Q165)</f>
        <v>0</v>
      </c>
      <c r="R165" s="125">
        <f>ABS('Data Analysis'!R165-'Double Entry'!R165)</f>
        <v>0</v>
      </c>
      <c r="S165" s="125">
        <f>ABS('Data Analysis'!S165-'Double Entry'!S165)</f>
        <v>0</v>
      </c>
      <c r="T165" s="125">
        <f>ABS('Data Analysis'!T165-'Double Entry'!T165)</f>
        <v>0</v>
      </c>
      <c r="U165" s="125">
        <f>ABS('Data Analysis'!U165-'Double Entry'!U165)</f>
        <v>0</v>
      </c>
      <c r="V165" s="125">
        <f>ABS('Data Analysis'!V165-'Double Entry'!V165)</f>
        <v>0</v>
      </c>
      <c r="W165" s="125">
        <f>ABS('Data Analysis'!W165-'Double Entry'!W165)</f>
        <v>0</v>
      </c>
      <c r="X165" s="125">
        <f>ABS('Data Analysis'!X165-'Double Entry'!X165)</f>
        <v>0</v>
      </c>
      <c r="Y165" s="125">
        <f>ABS('Data Analysis'!Y165-'Double Entry'!Y165)</f>
        <v>0</v>
      </c>
      <c r="Z165" s="125">
        <f>ABS('Data Analysis'!Z165-'Double Entry'!Z165)</f>
        <v>0</v>
      </c>
      <c r="AA165" s="125">
        <f>ABS('Data Analysis'!AA165-'Double Entry'!AA165)</f>
        <v>0</v>
      </c>
      <c r="AB165" s="125">
        <f>ABS('Data Analysis'!AB165-'Double Entry'!AB165)</f>
        <v>0</v>
      </c>
      <c r="AC165" s="125">
        <f>ABS('Data Analysis'!AC165-'Double Entry'!AC165)</f>
        <v>0</v>
      </c>
      <c r="AD165" s="125">
        <f>ABS('Data Analysis'!AD165-'Double Entry'!AD165)</f>
        <v>0</v>
      </c>
    </row>
    <row r="166" spans="1:30" ht="12.75">
      <c r="A166" s="124">
        <f t="shared" si="1"/>
      </c>
      <c r="B166" s="56"/>
      <c r="C166" s="57"/>
      <c r="E166" s="27"/>
      <c r="G166" s="125">
        <f>IF('Data Analysis'!G166='Double Entry'!G166,0,1)</f>
        <v>0</v>
      </c>
      <c r="H166" s="125">
        <f>ABS('Data Analysis'!H166-'Double Entry'!H166)</f>
        <v>0</v>
      </c>
      <c r="I166" s="125">
        <f>ABS('Data Analysis'!I166-'Double Entry'!I166)</f>
        <v>0</v>
      </c>
      <c r="J166" s="125">
        <f>ABS('Data Analysis'!J166-'Double Entry'!J166)</f>
        <v>0</v>
      </c>
      <c r="K166" s="125">
        <f>ABS('Data Analysis'!K166-'Double Entry'!K166)</f>
        <v>0</v>
      </c>
      <c r="L166" s="125">
        <f>ABS('Data Analysis'!L166-'Double Entry'!L166)</f>
        <v>0</v>
      </c>
      <c r="M166" s="125">
        <f>ABS('Data Analysis'!M166-'Double Entry'!M166)</f>
        <v>0</v>
      </c>
      <c r="N166" s="125">
        <f>ABS('Data Analysis'!N166-'Double Entry'!N166)</f>
        <v>0</v>
      </c>
      <c r="O166" s="125">
        <f>ABS('Data Analysis'!O166-'Double Entry'!O166)</f>
        <v>0</v>
      </c>
      <c r="P166" s="125">
        <f>ABS('Data Analysis'!P166-'Double Entry'!P166)</f>
        <v>0</v>
      </c>
      <c r="Q166" s="125">
        <f>ABS('Data Analysis'!Q166-'Double Entry'!Q166)</f>
        <v>0</v>
      </c>
      <c r="R166" s="125">
        <f>ABS('Data Analysis'!R166-'Double Entry'!R166)</f>
        <v>0</v>
      </c>
      <c r="S166" s="125">
        <f>ABS('Data Analysis'!S166-'Double Entry'!S166)</f>
        <v>0</v>
      </c>
      <c r="T166" s="125">
        <f>ABS('Data Analysis'!T166-'Double Entry'!T166)</f>
        <v>0</v>
      </c>
      <c r="U166" s="125">
        <f>ABS('Data Analysis'!U166-'Double Entry'!U166)</f>
        <v>0</v>
      </c>
      <c r="V166" s="125">
        <f>ABS('Data Analysis'!V166-'Double Entry'!V166)</f>
        <v>0</v>
      </c>
      <c r="W166" s="125">
        <f>ABS('Data Analysis'!W166-'Double Entry'!W166)</f>
        <v>0</v>
      </c>
      <c r="X166" s="125">
        <f>ABS('Data Analysis'!X166-'Double Entry'!X166)</f>
        <v>0</v>
      </c>
      <c r="Y166" s="125">
        <f>ABS('Data Analysis'!Y166-'Double Entry'!Y166)</f>
        <v>0</v>
      </c>
      <c r="Z166" s="125">
        <f>ABS('Data Analysis'!Z166-'Double Entry'!Z166)</f>
        <v>0</v>
      </c>
      <c r="AA166" s="125">
        <f>ABS('Data Analysis'!AA166-'Double Entry'!AA166)</f>
        <v>0</v>
      </c>
      <c r="AB166" s="125">
        <f>ABS('Data Analysis'!AB166-'Double Entry'!AB166)</f>
        <v>0</v>
      </c>
      <c r="AC166" s="125">
        <f>ABS('Data Analysis'!AC166-'Double Entry'!AC166)</f>
        <v>0</v>
      </c>
      <c r="AD166" s="125">
        <f>ABS('Data Analysis'!AD166-'Double Entry'!AD166)</f>
        <v>0</v>
      </c>
    </row>
    <row r="167" spans="1:30" ht="12.75">
      <c r="A167" s="124">
        <f t="shared" si="1"/>
      </c>
      <c r="B167" s="56"/>
      <c r="C167" s="57"/>
      <c r="E167" s="27"/>
      <c r="G167" s="125">
        <f>IF('Data Analysis'!G167='Double Entry'!G167,0,1)</f>
        <v>0</v>
      </c>
      <c r="H167" s="125">
        <f>ABS('Data Analysis'!H167-'Double Entry'!H167)</f>
        <v>0</v>
      </c>
      <c r="I167" s="125">
        <f>ABS('Data Analysis'!I167-'Double Entry'!I167)</f>
        <v>0</v>
      </c>
      <c r="J167" s="125">
        <f>ABS('Data Analysis'!J167-'Double Entry'!J167)</f>
        <v>0</v>
      </c>
      <c r="K167" s="125">
        <f>ABS('Data Analysis'!K167-'Double Entry'!K167)</f>
        <v>0</v>
      </c>
      <c r="L167" s="125">
        <f>ABS('Data Analysis'!L167-'Double Entry'!L167)</f>
        <v>0</v>
      </c>
      <c r="M167" s="125">
        <f>ABS('Data Analysis'!M167-'Double Entry'!M167)</f>
        <v>0</v>
      </c>
      <c r="N167" s="125">
        <f>ABS('Data Analysis'!N167-'Double Entry'!N167)</f>
        <v>0</v>
      </c>
      <c r="O167" s="125">
        <f>ABS('Data Analysis'!O167-'Double Entry'!O167)</f>
        <v>0</v>
      </c>
      <c r="P167" s="125">
        <f>ABS('Data Analysis'!P167-'Double Entry'!P167)</f>
        <v>0</v>
      </c>
      <c r="Q167" s="125">
        <f>ABS('Data Analysis'!Q167-'Double Entry'!Q167)</f>
        <v>0</v>
      </c>
      <c r="R167" s="125">
        <f>ABS('Data Analysis'!R167-'Double Entry'!R167)</f>
        <v>0</v>
      </c>
      <c r="S167" s="125">
        <f>ABS('Data Analysis'!S167-'Double Entry'!S167)</f>
        <v>0</v>
      </c>
      <c r="T167" s="125">
        <f>ABS('Data Analysis'!T167-'Double Entry'!T167)</f>
        <v>0</v>
      </c>
      <c r="U167" s="125">
        <f>ABS('Data Analysis'!U167-'Double Entry'!U167)</f>
        <v>0</v>
      </c>
      <c r="V167" s="125">
        <f>ABS('Data Analysis'!V167-'Double Entry'!V167)</f>
        <v>0</v>
      </c>
      <c r="W167" s="125">
        <f>ABS('Data Analysis'!W167-'Double Entry'!W167)</f>
        <v>0</v>
      </c>
      <c r="X167" s="125">
        <f>ABS('Data Analysis'!X167-'Double Entry'!X167)</f>
        <v>0</v>
      </c>
      <c r="Y167" s="125">
        <f>ABS('Data Analysis'!Y167-'Double Entry'!Y167)</f>
        <v>0</v>
      </c>
      <c r="Z167" s="125">
        <f>ABS('Data Analysis'!Z167-'Double Entry'!Z167)</f>
        <v>0</v>
      </c>
      <c r="AA167" s="125">
        <f>ABS('Data Analysis'!AA167-'Double Entry'!AA167)</f>
        <v>0</v>
      </c>
      <c r="AB167" s="125">
        <f>ABS('Data Analysis'!AB167-'Double Entry'!AB167)</f>
        <v>0</v>
      </c>
      <c r="AC167" s="125">
        <f>ABS('Data Analysis'!AC167-'Double Entry'!AC167)</f>
        <v>0</v>
      </c>
      <c r="AD167" s="125">
        <f>ABS('Data Analysis'!AD167-'Double Entry'!AD167)</f>
        <v>0</v>
      </c>
    </row>
    <row r="168" spans="1:30" ht="12.75">
      <c r="A168" s="124">
        <f t="shared" si="1"/>
      </c>
      <c r="B168" s="56"/>
      <c r="C168" s="57"/>
      <c r="E168" s="27"/>
      <c r="G168" s="125">
        <f>IF('Data Analysis'!G168='Double Entry'!G168,0,1)</f>
        <v>0</v>
      </c>
      <c r="H168" s="125">
        <f>ABS('Data Analysis'!H168-'Double Entry'!H168)</f>
        <v>0</v>
      </c>
      <c r="I168" s="125">
        <f>ABS('Data Analysis'!I168-'Double Entry'!I168)</f>
        <v>0</v>
      </c>
      <c r="J168" s="125">
        <f>ABS('Data Analysis'!J168-'Double Entry'!J168)</f>
        <v>0</v>
      </c>
      <c r="K168" s="125">
        <f>ABS('Data Analysis'!K168-'Double Entry'!K168)</f>
        <v>0</v>
      </c>
      <c r="L168" s="125">
        <f>ABS('Data Analysis'!L168-'Double Entry'!L168)</f>
        <v>0</v>
      </c>
      <c r="M168" s="125">
        <f>ABS('Data Analysis'!M168-'Double Entry'!M168)</f>
        <v>0</v>
      </c>
      <c r="N168" s="125">
        <f>ABS('Data Analysis'!N168-'Double Entry'!N168)</f>
        <v>0</v>
      </c>
      <c r="O168" s="125">
        <f>ABS('Data Analysis'!O168-'Double Entry'!O168)</f>
        <v>0</v>
      </c>
      <c r="P168" s="125">
        <f>ABS('Data Analysis'!P168-'Double Entry'!P168)</f>
        <v>0</v>
      </c>
      <c r="Q168" s="125">
        <f>ABS('Data Analysis'!Q168-'Double Entry'!Q168)</f>
        <v>0</v>
      </c>
      <c r="R168" s="125">
        <f>ABS('Data Analysis'!R168-'Double Entry'!R168)</f>
        <v>0</v>
      </c>
      <c r="S168" s="125">
        <f>ABS('Data Analysis'!S168-'Double Entry'!S168)</f>
        <v>0</v>
      </c>
      <c r="T168" s="125">
        <f>ABS('Data Analysis'!T168-'Double Entry'!T168)</f>
        <v>0</v>
      </c>
      <c r="U168" s="125">
        <f>ABS('Data Analysis'!U168-'Double Entry'!U168)</f>
        <v>0</v>
      </c>
      <c r="V168" s="125">
        <f>ABS('Data Analysis'!V168-'Double Entry'!V168)</f>
        <v>0</v>
      </c>
      <c r="W168" s="125">
        <f>ABS('Data Analysis'!W168-'Double Entry'!W168)</f>
        <v>0</v>
      </c>
      <c r="X168" s="125">
        <f>ABS('Data Analysis'!X168-'Double Entry'!X168)</f>
        <v>0</v>
      </c>
      <c r="Y168" s="125">
        <f>ABS('Data Analysis'!Y168-'Double Entry'!Y168)</f>
        <v>0</v>
      </c>
      <c r="Z168" s="125">
        <f>ABS('Data Analysis'!Z168-'Double Entry'!Z168)</f>
        <v>0</v>
      </c>
      <c r="AA168" s="125">
        <f>ABS('Data Analysis'!AA168-'Double Entry'!AA168)</f>
        <v>0</v>
      </c>
      <c r="AB168" s="125">
        <f>ABS('Data Analysis'!AB168-'Double Entry'!AB168)</f>
        <v>0</v>
      </c>
      <c r="AC168" s="125">
        <f>ABS('Data Analysis'!AC168-'Double Entry'!AC168)</f>
        <v>0</v>
      </c>
      <c r="AD168" s="125">
        <f>ABS('Data Analysis'!AD168-'Double Entry'!AD168)</f>
        <v>0</v>
      </c>
    </row>
    <row r="169" spans="1:30" ht="12.75">
      <c r="A169" s="124">
        <f t="shared" si="1"/>
      </c>
      <c r="B169" s="56"/>
      <c r="C169" s="57"/>
      <c r="E169" s="27"/>
      <c r="G169" s="125">
        <f>IF('Data Analysis'!G169='Double Entry'!G169,0,1)</f>
        <v>0</v>
      </c>
      <c r="H169" s="125">
        <f>ABS('Data Analysis'!H169-'Double Entry'!H169)</f>
        <v>0</v>
      </c>
      <c r="I169" s="125">
        <f>ABS('Data Analysis'!I169-'Double Entry'!I169)</f>
        <v>0</v>
      </c>
      <c r="J169" s="125">
        <f>ABS('Data Analysis'!J169-'Double Entry'!J169)</f>
        <v>0</v>
      </c>
      <c r="K169" s="125">
        <f>ABS('Data Analysis'!K169-'Double Entry'!K169)</f>
        <v>0</v>
      </c>
      <c r="L169" s="125">
        <f>ABS('Data Analysis'!L169-'Double Entry'!L169)</f>
        <v>0</v>
      </c>
      <c r="M169" s="125">
        <f>ABS('Data Analysis'!M169-'Double Entry'!M169)</f>
        <v>0</v>
      </c>
      <c r="N169" s="125">
        <f>ABS('Data Analysis'!N169-'Double Entry'!N169)</f>
        <v>0</v>
      </c>
      <c r="O169" s="125">
        <f>ABS('Data Analysis'!O169-'Double Entry'!O169)</f>
        <v>0</v>
      </c>
      <c r="P169" s="125">
        <f>ABS('Data Analysis'!P169-'Double Entry'!P169)</f>
        <v>0</v>
      </c>
      <c r="Q169" s="125">
        <f>ABS('Data Analysis'!Q169-'Double Entry'!Q169)</f>
        <v>0</v>
      </c>
      <c r="R169" s="125">
        <f>ABS('Data Analysis'!R169-'Double Entry'!R169)</f>
        <v>0</v>
      </c>
      <c r="S169" s="125">
        <f>ABS('Data Analysis'!S169-'Double Entry'!S169)</f>
        <v>0</v>
      </c>
      <c r="T169" s="125">
        <f>ABS('Data Analysis'!T169-'Double Entry'!T169)</f>
        <v>0</v>
      </c>
      <c r="U169" s="125">
        <f>ABS('Data Analysis'!U169-'Double Entry'!U169)</f>
        <v>0</v>
      </c>
      <c r="V169" s="125">
        <f>ABS('Data Analysis'!V169-'Double Entry'!V169)</f>
        <v>0</v>
      </c>
      <c r="W169" s="125">
        <f>ABS('Data Analysis'!W169-'Double Entry'!W169)</f>
        <v>0</v>
      </c>
      <c r="X169" s="125">
        <f>ABS('Data Analysis'!X169-'Double Entry'!X169)</f>
        <v>0</v>
      </c>
      <c r="Y169" s="125">
        <f>ABS('Data Analysis'!Y169-'Double Entry'!Y169)</f>
        <v>0</v>
      </c>
      <c r="Z169" s="125">
        <f>ABS('Data Analysis'!Z169-'Double Entry'!Z169)</f>
        <v>0</v>
      </c>
      <c r="AA169" s="125">
        <f>ABS('Data Analysis'!AA169-'Double Entry'!AA169)</f>
        <v>0</v>
      </c>
      <c r="AB169" s="125">
        <f>ABS('Data Analysis'!AB169-'Double Entry'!AB169)</f>
        <v>0</v>
      </c>
      <c r="AC169" s="125">
        <f>ABS('Data Analysis'!AC169-'Double Entry'!AC169)</f>
        <v>0</v>
      </c>
      <c r="AD169" s="125">
        <f>ABS('Data Analysis'!AD169-'Double Entry'!AD169)</f>
        <v>0</v>
      </c>
    </row>
    <row r="170" spans="1:30" ht="12.75">
      <c r="A170" s="124">
        <f t="shared" si="1"/>
      </c>
      <c r="B170" s="56"/>
      <c r="C170" s="57"/>
      <c r="E170" s="27"/>
      <c r="G170" s="125">
        <f>IF('Data Analysis'!G170='Double Entry'!G170,0,1)</f>
        <v>0</v>
      </c>
      <c r="H170" s="125">
        <f>ABS('Data Analysis'!H170-'Double Entry'!H170)</f>
        <v>0</v>
      </c>
      <c r="I170" s="125">
        <f>ABS('Data Analysis'!I170-'Double Entry'!I170)</f>
        <v>0</v>
      </c>
      <c r="J170" s="125">
        <f>ABS('Data Analysis'!J170-'Double Entry'!J170)</f>
        <v>0</v>
      </c>
      <c r="K170" s="125">
        <f>ABS('Data Analysis'!K170-'Double Entry'!K170)</f>
        <v>0</v>
      </c>
      <c r="L170" s="125">
        <f>ABS('Data Analysis'!L170-'Double Entry'!L170)</f>
        <v>0</v>
      </c>
      <c r="M170" s="125">
        <f>ABS('Data Analysis'!M170-'Double Entry'!M170)</f>
        <v>0</v>
      </c>
      <c r="N170" s="125">
        <f>ABS('Data Analysis'!N170-'Double Entry'!N170)</f>
        <v>0</v>
      </c>
      <c r="O170" s="125">
        <f>ABS('Data Analysis'!O170-'Double Entry'!O170)</f>
        <v>0</v>
      </c>
      <c r="P170" s="125">
        <f>ABS('Data Analysis'!P170-'Double Entry'!P170)</f>
        <v>0</v>
      </c>
      <c r="Q170" s="125">
        <f>ABS('Data Analysis'!Q170-'Double Entry'!Q170)</f>
        <v>0</v>
      </c>
      <c r="R170" s="125">
        <f>ABS('Data Analysis'!R170-'Double Entry'!R170)</f>
        <v>0</v>
      </c>
      <c r="S170" s="125">
        <f>ABS('Data Analysis'!S170-'Double Entry'!S170)</f>
        <v>0</v>
      </c>
      <c r="T170" s="125">
        <f>ABS('Data Analysis'!T170-'Double Entry'!T170)</f>
        <v>0</v>
      </c>
      <c r="U170" s="125">
        <f>ABS('Data Analysis'!U170-'Double Entry'!U170)</f>
        <v>0</v>
      </c>
      <c r="V170" s="125">
        <f>ABS('Data Analysis'!V170-'Double Entry'!V170)</f>
        <v>0</v>
      </c>
      <c r="W170" s="125">
        <f>ABS('Data Analysis'!W170-'Double Entry'!W170)</f>
        <v>0</v>
      </c>
      <c r="X170" s="125">
        <f>ABS('Data Analysis'!X170-'Double Entry'!X170)</f>
        <v>0</v>
      </c>
      <c r="Y170" s="125">
        <f>ABS('Data Analysis'!Y170-'Double Entry'!Y170)</f>
        <v>0</v>
      </c>
      <c r="Z170" s="125">
        <f>ABS('Data Analysis'!Z170-'Double Entry'!Z170)</f>
        <v>0</v>
      </c>
      <c r="AA170" s="125">
        <f>ABS('Data Analysis'!AA170-'Double Entry'!AA170)</f>
        <v>0</v>
      </c>
      <c r="AB170" s="125">
        <f>ABS('Data Analysis'!AB170-'Double Entry'!AB170)</f>
        <v>0</v>
      </c>
      <c r="AC170" s="125">
        <f>ABS('Data Analysis'!AC170-'Double Entry'!AC170)</f>
        <v>0</v>
      </c>
      <c r="AD170" s="125">
        <f>ABS('Data Analysis'!AD170-'Double Entry'!AD170)</f>
        <v>0</v>
      </c>
    </row>
    <row r="171" spans="1:30" ht="12.75">
      <c r="A171" s="124">
        <f t="shared" si="1"/>
      </c>
      <c r="B171" s="56"/>
      <c r="C171" s="57"/>
      <c r="E171" s="27"/>
      <c r="G171" s="125">
        <f>IF('Data Analysis'!G171='Double Entry'!G171,0,1)</f>
        <v>0</v>
      </c>
      <c r="H171" s="125">
        <f>ABS('Data Analysis'!H171-'Double Entry'!H171)</f>
        <v>0</v>
      </c>
      <c r="I171" s="125">
        <f>ABS('Data Analysis'!I171-'Double Entry'!I171)</f>
        <v>0</v>
      </c>
      <c r="J171" s="125">
        <f>ABS('Data Analysis'!J171-'Double Entry'!J171)</f>
        <v>0</v>
      </c>
      <c r="K171" s="125">
        <f>ABS('Data Analysis'!K171-'Double Entry'!K171)</f>
        <v>0</v>
      </c>
      <c r="L171" s="125">
        <f>ABS('Data Analysis'!L171-'Double Entry'!L171)</f>
        <v>0</v>
      </c>
      <c r="M171" s="125">
        <f>ABS('Data Analysis'!M171-'Double Entry'!M171)</f>
        <v>0</v>
      </c>
      <c r="N171" s="125">
        <f>ABS('Data Analysis'!N171-'Double Entry'!N171)</f>
        <v>0</v>
      </c>
      <c r="O171" s="125">
        <f>ABS('Data Analysis'!O171-'Double Entry'!O171)</f>
        <v>0</v>
      </c>
      <c r="P171" s="125">
        <f>ABS('Data Analysis'!P171-'Double Entry'!P171)</f>
        <v>0</v>
      </c>
      <c r="Q171" s="125">
        <f>ABS('Data Analysis'!Q171-'Double Entry'!Q171)</f>
        <v>0</v>
      </c>
      <c r="R171" s="125">
        <f>ABS('Data Analysis'!R171-'Double Entry'!R171)</f>
        <v>0</v>
      </c>
      <c r="S171" s="125">
        <f>ABS('Data Analysis'!S171-'Double Entry'!S171)</f>
        <v>0</v>
      </c>
      <c r="T171" s="125">
        <f>ABS('Data Analysis'!T171-'Double Entry'!T171)</f>
        <v>0</v>
      </c>
      <c r="U171" s="125">
        <f>ABS('Data Analysis'!U171-'Double Entry'!U171)</f>
        <v>0</v>
      </c>
      <c r="V171" s="125">
        <f>ABS('Data Analysis'!V171-'Double Entry'!V171)</f>
        <v>0</v>
      </c>
      <c r="W171" s="125">
        <f>ABS('Data Analysis'!W171-'Double Entry'!W171)</f>
        <v>0</v>
      </c>
      <c r="X171" s="125">
        <f>ABS('Data Analysis'!X171-'Double Entry'!X171)</f>
        <v>0</v>
      </c>
      <c r="Y171" s="125">
        <f>ABS('Data Analysis'!Y171-'Double Entry'!Y171)</f>
        <v>0</v>
      </c>
      <c r="Z171" s="125">
        <f>ABS('Data Analysis'!Z171-'Double Entry'!Z171)</f>
        <v>0</v>
      </c>
      <c r="AA171" s="125">
        <f>ABS('Data Analysis'!AA171-'Double Entry'!AA171)</f>
        <v>0</v>
      </c>
      <c r="AB171" s="125">
        <f>ABS('Data Analysis'!AB171-'Double Entry'!AB171)</f>
        <v>0</v>
      </c>
      <c r="AC171" s="125">
        <f>ABS('Data Analysis'!AC171-'Double Entry'!AC171)</f>
        <v>0</v>
      </c>
      <c r="AD171" s="125">
        <f>ABS('Data Analysis'!AD171-'Double Entry'!AD171)</f>
        <v>0</v>
      </c>
    </row>
    <row r="172" spans="1:30" ht="12.75">
      <c r="A172" s="124">
        <f t="shared" si="1"/>
      </c>
      <c r="B172" s="56"/>
      <c r="C172" s="57"/>
      <c r="E172" s="27"/>
      <c r="G172" s="125">
        <f>IF('Data Analysis'!G172='Double Entry'!G172,0,1)</f>
        <v>0</v>
      </c>
      <c r="H172" s="125">
        <f>ABS('Data Analysis'!H172-'Double Entry'!H172)</f>
        <v>0</v>
      </c>
      <c r="I172" s="125">
        <f>ABS('Data Analysis'!I172-'Double Entry'!I172)</f>
        <v>0</v>
      </c>
      <c r="J172" s="125">
        <f>ABS('Data Analysis'!J172-'Double Entry'!J172)</f>
        <v>0</v>
      </c>
      <c r="K172" s="125">
        <f>ABS('Data Analysis'!K172-'Double Entry'!K172)</f>
        <v>0</v>
      </c>
      <c r="L172" s="125">
        <f>ABS('Data Analysis'!L172-'Double Entry'!L172)</f>
        <v>0</v>
      </c>
      <c r="M172" s="125">
        <f>ABS('Data Analysis'!M172-'Double Entry'!M172)</f>
        <v>0</v>
      </c>
      <c r="N172" s="125">
        <f>ABS('Data Analysis'!N172-'Double Entry'!N172)</f>
        <v>0</v>
      </c>
      <c r="O172" s="125">
        <f>ABS('Data Analysis'!O172-'Double Entry'!O172)</f>
        <v>0</v>
      </c>
      <c r="P172" s="125">
        <f>ABS('Data Analysis'!P172-'Double Entry'!P172)</f>
        <v>0</v>
      </c>
      <c r="Q172" s="125">
        <f>ABS('Data Analysis'!Q172-'Double Entry'!Q172)</f>
        <v>0</v>
      </c>
      <c r="R172" s="125">
        <f>ABS('Data Analysis'!R172-'Double Entry'!R172)</f>
        <v>0</v>
      </c>
      <c r="S172" s="125">
        <f>ABS('Data Analysis'!S172-'Double Entry'!S172)</f>
        <v>0</v>
      </c>
      <c r="T172" s="125">
        <f>ABS('Data Analysis'!T172-'Double Entry'!T172)</f>
        <v>0</v>
      </c>
      <c r="U172" s="125">
        <f>ABS('Data Analysis'!U172-'Double Entry'!U172)</f>
        <v>0</v>
      </c>
      <c r="V172" s="125">
        <f>ABS('Data Analysis'!V172-'Double Entry'!V172)</f>
        <v>0</v>
      </c>
      <c r="W172" s="125">
        <f>ABS('Data Analysis'!W172-'Double Entry'!W172)</f>
        <v>0</v>
      </c>
      <c r="X172" s="125">
        <f>ABS('Data Analysis'!X172-'Double Entry'!X172)</f>
        <v>0</v>
      </c>
      <c r="Y172" s="125">
        <f>ABS('Data Analysis'!Y172-'Double Entry'!Y172)</f>
        <v>0</v>
      </c>
      <c r="Z172" s="125">
        <f>ABS('Data Analysis'!Z172-'Double Entry'!Z172)</f>
        <v>0</v>
      </c>
      <c r="AA172" s="125">
        <f>ABS('Data Analysis'!AA172-'Double Entry'!AA172)</f>
        <v>0</v>
      </c>
      <c r="AB172" s="125">
        <f>ABS('Data Analysis'!AB172-'Double Entry'!AB172)</f>
        <v>0</v>
      </c>
      <c r="AC172" s="125">
        <f>ABS('Data Analysis'!AC172-'Double Entry'!AC172)</f>
        <v>0</v>
      </c>
      <c r="AD172" s="125">
        <f>ABS('Data Analysis'!AD172-'Double Entry'!AD172)</f>
        <v>0</v>
      </c>
    </row>
    <row r="173" spans="1:30" ht="12.75">
      <c r="A173" s="124">
        <f t="shared" si="1"/>
      </c>
      <c r="B173" s="56"/>
      <c r="C173" s="57"/>
      <c r="E173" s="27"/>
      <c r="G173" s="125">
        <f>IF('Data Analysis'!G173='Double Entry'!G173,0,1)</f>
        <v>0</v>
      </c>
      <c r="H173" s="125">
        <f>ABS('Data Analysis'!H173-'Double Entry'!H173)</f>
        <v>0</v>
      </c>
      <c r="I173" s="125">
        <f>ABS('Data Analysis'!I173-'Double Entry'!I173)</f>
        <v>0</v>
      </c>
      <c r="J173" s="125">
        <f>ABS('Data Analysis'!J173-'Double Entry'!J173)</f>
        <v>0</v>
      </c>
      <c r="K173" s="125">
        <f>ABS('Data Analysis'!K173-'Double Entry'!K173)</f>
        <v>0</v>
      </c>
      <c r="L173" s="125">
        <f>ABS('Data Analysis'!L173-'Double Entry'!L173)</f>
        <v>0</v>
      </c>
      <c r="M173" s="125">
        <f>ABS('Data Analysis'!M173-'Double Entry'!M173)</f>
        <v>0</v>
      </c>
      <c r="N173" s="125">
        <f>ABS('Data Analysis'!N173-'Double Entry'!N173)</f>
        <v>0</v>
      </c>
      <c r="O173" s="125">
        <f>ABS('Data Analysis'!O173-'Double Entry'!O173)</f>
        <v>0</v>
      </c>
      <c r="P173" s="125">
        <f>ABS('Data Analysis'!P173-'Double Entry'!P173)</f>
        <v>0</v>
      </c>
      <c r="Q173" s="125">
        <f>ABS('Data Analysis'!Q173-'Double Entry'!Q173)</f>
        <v>0</v>
      </c>
      <c r="R173" s="125">
        <f>ABS('Data Analysis'!R173-'Double Entry'!R173)</f>
        <v>0</v>
      </c>
      <c r="S173" s="125">
        <f>ABS('Data Analysis'!S173-'Double Entry'!S173)</f>
        <v>0</v>
      </c>
      <c r="T173" s="125">
        <f>ABS('Data Analysis'!T173-'Double Entry'!T173)</f>
        <v>0</v>
      </c>
      <c r="U173" s="125">
        <f>ABS('Data Analysis'!U173-'Double Entry'!U173)</f>
        <v>0</v>
      </c>
      <c r="V173" s="125">
        <f>ABS('Data Analysis'!V173-'Double Entry'!V173)</f>
        <v>0</v>
      </c>
      <c r="W173" s="125">
        <f>ABS('Data Analysis'!W173-'Double Entry'!W173)</f>
        <v>0</v>
      </c>
      <c r="X173" s="125">
        <f>ABS('Data Analysis'!X173-'Double Entry'!X173)</f>
        <v>0</v>
      </c>
      <c r="Y173" s="125">
        <f>ABS('Data Analysis'!Y173-'Double Entry'!Y173)</f>
        <v>0</v>
      </c>
      <c r="Z173" s="125">
        <f>ABS('Data Analysis'!Z173-'Double Entry'!Z173)</f>
        <v>0</v>
      </c>
      <c r="AA173" s="125">
        <f>ABS('Data Analysis'!AA173-'Double Entry'!AA173)</f>
        <v>0</v>
      </c>
      <c r="AB173" s="125">
        <f>ABS('Data Analysis'!AB173-'Double Entry'!AB173)</f>
        <v>0</v>
      </c>
      <c r="AC173" s="125">
        <f>ABS('Data Analysis'!AC173-'Double Entry'!AC173)</f>
        <v>0</v>
      </c>
      <c r="AD173" s="125">
        <f>ABS('Data Analysis'!AD173-'Double Entry'!AD173)</f>
        <v>0</v>
      </c>
    </row>
    <row r="174" spans="1:30" ht="12.75">
      <c r="A174" s="124">
        <f t="shared" si="1"/>
      </c>
      <c r="B174" s="56"/>
      <c r="C174" s="57"/>
      <c r="E174" s="27"/>
      <c r="G174" s="125">
        <f>IF('Data Analysis'!G174='Double Entry'!G174,0,1)</f>
        <v>0</v>
      </c>
      <c r="H174" s="125">
        <f>ABS('Data Analysis'!H174-'Double Entry'!H174)</f>
        <v>0</v>
      </c>
      <c r="I174" s="125">
        <f>ABS('Data Analysis'!I174-'Double Entry'!I174)</f>
        <v>0</v>
      </c>
      <c r="J174" s="125">
        <f>ABS('Data Analysis'!J174-'Double Entry'!J174)</f>
        <v>0</v>
      </c>
      <c r="K174" s="125">
        <f>ABS('Data Analysis'!K174-'Double Entry'!K174)</f>
        <v>0</v>
      </c>
      <c r="L174" s="125">
        <f>ABS('Data Analysis'!L174-'Double Entry'!L174)</f>
        <v>0</v>
      </c>
      <c r="M174" s="125">
        <f>ABS('Data Analysis'!M174-'Double Entry'!M174)</f>
        <v>0</v>
      </c>
      <c r="N174" s="125">
        <f>ABS('Data Analysis'!N174-'Double Entry'!N174)</f>
        <v>0</v>
      </c>
      <c r="O174" s="125">
        <f>ABS('Data Analysis'!O174-'Double Entry'!O174)</f>
        <v>0</v>
      </c>
      <c r="P174" s="125">
        <f>ABS('Data Analysis'!P174-'Double Entry'!P174)</f>
        <v>0</v>
      </c>
      <c r="Q174" s="125">
        <f>ABS('Data Analysis'!Q174-'Double Entry'!Q174)</f>
        <v>0</v>
      </c>
      <c r="R174" s="125">
        <f>ABS('Data Analysis'!R174-'Double Entry'!R174)</f>
        <v>0</v>
      </c>
      <c r="S174" s="125">
        <f>ABS('Data Analysis'!S174-'Double Entry'!S174)</f>
        <v>0</v>
      </c>
      <c r="T174" s="125">
        <f>ABS('Data Analysis'!T174-'Double Entry'!T174)</f>
        <v>0</v>
      </c>
      <c r="U174" s="125">
        <f>ABS('Data Analysis'!U174-'Double Entry'!U174)</f>
        <v>0</v>
      </c>
      <c r="V174" s="125">
        <f>ABS('Data Analysis'!V174-'Double Entry'!V174)</f>
        <v>0</v>
      </c>
      <c r="W174" s="125">
        <f>ABS('Data Analysis'!W174-'Double Entry'!W174)</f>
        <v>0</v>
      </c>
      <c r="X174" s="125">
        <f>ABS('Data Analysis'!X174-'Double Entry'!X174)</f>
        <v>0</v>
      </c>
      <c r="Y174" s="125">
        <f>ABS('Data Analysis'!Y174-'Double Entry'!Y174)</f>
        <v>0</v>
      </c>
      <c r="Z174" s="125">
        <f>ABS('Data Analysis'!Z174-'Double Entry'!Z174)</f>
        <v>0</v>
      </c>
      <c r="AA174" s="125">
        <f>ABS('Data Analysis'!AA174-'Double Entry'!AA174)</f>
        <v>0</v>
      </c>
      <c r="AB174" s="125">
        <f>ABS('Data Analysis'!AB174-'Double Entry'!AB174)</f>
        <v>0</v>
      </c>
      <c r="AC174" s="125">
        <f>ABS('Data Analysis'!AC174-'Double Entry'!AC174)</f>
        <v>0</v>
      </c>
      <c r="AD174" s="125">
        <f>ABS('Data Analysis'!AD174-'Double Entry'!AD174)</f>
        <v>0</v>
      </c>
    </row>
    <row r="175" spans="1:30" ht="12.75">
      <c r="A175" s="124">
        <f t="shared" si="1"/>
      </c>
      <c r="B175" s="56"/>
      <c r="C175" s="57"/>
      <c r="E175" s="27"/>
      <c r="G175" s="125">
        <f>IF('Data Analysis'!G175='Double Entry'!G175,0,1)</f>
        <v>0</v>
      </c>
      <c r="H175" s="125">
        <f>ABS('Data Analysis'!H175-'Double Entry'!H175)</f>
        <v>0</v>
      </c>
      <c r="I175" s="125">
        <f>ABS('Data Analysis'!I175-'Double Entry'!I175)</f>
        <v>0</v>
      </c>
      <c r="J175" s="125">
        <f>ABS('Data Analysis'!J175-'Double Entry'!J175)</f>
        <v>0</v>
      </c>
      <c r="K175" s="125">
        <f>ABS('Data Analysis'!K175-'Double Entry'!K175)</f>
        <v>0</v>
      </c>
      <c r="L175" s="125">
        <f>ABS('Data Analysis'!L175-'Double Entry'!L175)</f>
        <v>0</v>
      </c>
      <c r="M175" s="125">
        <f>ABS('Data Analysis'!M175-'Double Entry'!M175)</f>
        <v>0</v>
      </c>
      <c r="N175" s="125">
        <f>ABS('Data Analysis'!N175-'Double Entry'!N175)</f>
        <v>0</v>
      </c>
      <c r="O175" s="125">
        <f>ABS('Data Analysis'!O175-'Double Entry'!O175)</f>
        <v>0</v>
      </c>
      <c r="P175" s="125">
        <f>ABS('Data Analysis'!P175-'Double Entry'!P175)</f>
        <v>0</v>
      </c>
      <c r="Q175" s="125">
        <f>ABS('Data Analysis'!Q175-'Double Entry'!Q175)</f>
        <v>0</v>
      </c>
      <c r="R175" s="125">
        <f>ABS('Data Analysis'!R175-'Double Entry'!R175)</f>
        <v>0</v>
      </c>
      <c r="S175" s="125">
        <f>ABS('Data Analysis'!S175-'Double Entry'!S175)</f>
        <v>0</v>
      </c>
      <c r="T175" s="125">
        <f>ABS('Data Analysis'!T175-'Double Entry'!T175)</f>
        <v>0</v>
      </c>
      <c r="U175" s="125">
        <f>ABS('Data Analysis'!U175-'Double Entry'!U175)</f>
        <v>0</v>
      </c>
      <c r="V175" s="125">
        <f>ABS('Data Analysis'!V175-'Double Entry'!V175)</f>
        <v>0</v>
      </c>
      <c r="W175" s="125">
        <f>ABS('Data Analysis'!W175-'Double Entry'!W175)</f>
        <v>0</v>
      </c>
      <c r="X175" s="125">
        <f>ABS('Data Analysis'!X175-'Double Entry'!X175)</f>
        <v>0</v>
      </c>
      <c r="Y175" s="125">
        <f>ABS('Data Analysis'!Y175-'Double Entry'!Y175)</f>
        <v>0</v>
      </c>
      <c r="Z175" s="125">
        <f>ABS('Data Analysis'!Z175-'Double Entry'!Z175)</f>
        <v>0</v>
      </c>
      <c r="AA175" s="125">
        <f>ABS('Data Analysis'!AA175-'Double Entry'!AA175)</f>
        <v>0</v>
      </c>
      <c r="AB175" s="125">
        <f>ABS('Data Analysis'!AB175-'Double Entry'!AB175)</f>
        <v>0</v>
      </c>
      <c r="AC175" s="125">
        <f>ABS('Data Analysis'!AC175-'Double Entry'!AC175)</f>
        <v>0</v>
      </c>
      <c r="AD175" s="125">
        <f>ABS('Data Analysis'!AD175-'Double Entry'!AD175)</f>
        <v>0</v>
      </c>
    </row>
    <row r="176" spans="1:30" ht="12.75">
      <c r="A176" s="124">
        <f t="shared" si="1"/>
      </c>
      <c r="B176" s="56"/>
      <c r="C176" s="57"/>
      <c r="E176" s="27"/>
      <c r="G176" s="125">
        <f>IF('Data Analysis'!G176='Double Entry'!G176,0,1)</f>
        <v>0</v>
      </c>
      <c r="H176" s="125">
        <f>ABS('Data Analysis'!H176-'Double Entry'!H176)</f>
        <v>0</v>
      </c>
      <c r="I176" s="125">
        <f>ABS('Data Analysis'!I176-'Double Entry'!I176)</f>
        <v>0</v>
      </c>
      <c r="J176" s="125">
        <f>ABS('Data Analysis'!J176-'Double Entry'!J176)</f>
        <v>0</v>
      </c>
      <c r="K176" s="125">
        <f>ABS('Data Analysis'!K176-'Double Entry'!K176)</f>
        <v>0</v>
      </c>
      <c r="L176" s="125">
        <f>ABS('Data Analysis'!L176-'Double Entry'!L176)</f>
        <v>0</v>
      </c>
      <c r="M176" s="125">
        <f>ABS('Data Analysis'!M176-'Double Entry'!M176)</f>
        <v>0</v>
      </c>
      <c r="N176" s="125">
        <f>ABS('Data Analysis'!N176-'Double Entry'!N176)</f>
        <v>0</v>
      </c>
      <c r="O176" s="125">
        <f>ABS('Data Analysis'!O176-'Double Entry'!O176)</f>
        <v>0</v>
      </c>
      <c r="P176" s="125">
        <f>ABS('Data Analysis'!P176-'Double Entry'!P176)</f>
        <v>0</v>
      </c>
      <c r="Q176" s="125">
        <f>ABS('Data Analysis'!Q176-'Double Entry'!Q176)</f>
        <v>0</v>
      </c>
      <c r="R176" s="125">
        <f>ABS('Data Analysis'!R176-'Double Entry'!R176)</f>
        <v>0</v>
      </c>
      <c r="S176" s="125">
        <f>ABS('Data Analysis'!S176-'Double Entry'!S176)</f>
        <v>0</v>
      </c>
      <c r="T176" s="125">
        <f>ABS('Data Analysis'!T176-'Double Entry'!T176)</f>
        <v>0</v>
      </c>
      <c r="U176" s="125">
        <f>ABS('Data Analysis'!U176-'Double Entry'!U176)</f>
        <v>0</v>
      </c>
      <c r="V176" s="125">
        <f>ABS('Data Analysis'!V176-'Double Entry'!V176)</f>
        <v>0</v>
      </c>
      <c r="W176" s="125">
        <f>ABS('Data Analysis'!W176-'Double Entry'!W176)</f>
        <v>0</v>
      </c>
      <c r="X176" s="125">
        <f>ABS('Data Analysis'!X176-'Double Entry'!X176)</f>
        <v>0</v>
      </c>
      <c r="Y176" s="125">
        <f>ABS('Data Analysis'!Y176-'Double Entry'!Y176)</f>
        <v>0</v>
      </c>
      <c r="Z176" s="125">
        <f>ABS('Data Analysis'!Z176-'Double Entry'!Z176)</f>
        <v>0</v>
      </c>
      <c r="AA176" s="125">
        <f>ABS('Data Analysis'!AA176-'Double Entry'!AA176)</f>
        <v>0</v>
      </c>
      <c r="AB176" s="125">
        <f>ABS('Data Analysis'!AB176-'Double Entry'!AB176)</f>
        <v>0</v>
      </c>
      <c r="AC176" s="125">
        <f>ABS('Data Analysis'!AC176-'Double Entry'!AC176)</f>
        <v>0</v>
      </c>
      <c r="AD176" s="125">
        <f>ABS('Data Analysis'!AD176-'Double Entry'!AD176)</f>
        <v>0</v>
      </c>
    </row>
    <row r="177" spans="1:30" ht="12.75">
      <c r="A177" s="124">
        <f t="shared" si="1"/>
      </c>
      <c r="B177" s="56"/>
      <c r="C177" s="57"/>
      <c r="E177" s="27"/>
      <c r="G177" s="125">
        <f>IF('Data Analysis'!G177='Double Entry'!G177,0,1)</f>
        <v>0</v>
      </c>
      <c r="H177" s="125">
        <f>ABS('Data Analysis'!H177-'Double Entry'!H177)</f>
        <v>0</v>
      </c>
      <c r="I177" s="125">
        <f>ABS('Data Analysis'!I177-'Double Entry'!I177)</f>
        <v>0</v>
      </c>
      <c r="J177" s="125">
        <f>ABS('Data Analysis'!J177-'Double Entry'!J177)</f>
        <v>0</v>
      </c>
      <c r="K177" s="125">
        <f>ABS('Data Analysis'!K177-'Double Entry'!K177)</f>
        <v>0</v>
      </c>
      <c r="L177" s="125">
        <f>ABS('Data Analysis'!L177-'Double Entry'!L177)</f>
        <v>0</v>
      </c>
      <c r="M177" s="125">
        <f>ABS('Data Analysis'!M177-'Double Entry'!M177)</f>
        <v>0</v>
      </c>
      <c r="N177" s="125">
        <f>ABS('Data Analysis'!N177-'Double Entry'!N177)</f>
        <v>0</v>
      </c>
      <c r="O177" s="125">
        <f>ABS('Data Analysis'!O177-'Double Entry'!O177)</f>
        <v>0</v>
      </c>
      <c r="P177" s="125">
        <f>ABS('Data Analysis'!P177-'Double Entry'!P177)</f>
        <v>0</v>
      </c>
      <c r="Q177" s="125">
        <f>ABS('Data Analysis'!Q177-'Double Entry'!Q177)</f>
        <v>0</v>
      </c>
      <c r="R177" s="125">
        <f>ABS('Data Analysis'!R177-'Double Entry'!R177)</f>
        <v>0</v>
      </c>
      <c r="S177" s="125">
        <f>ABS('Data Analysis'!S177-'Double Entry'!S177)</f>
        <v>0</v>
      </c>
      <c r="T177" s="125">
        <f>ABS('Data Analysis'!T177-'Double Entry'!T177)</f>
        <v>0</v>
      </c>
      <c r="U177" s="125">
        <f>ABS('Data Analysis'!U177-'Double Entry'!U177)</f>
        <v>0</v>
      </c>
      <c r="V177" s="125">
        <f>ABS('Data Analysis'!V177-'Double Entry'!V177)</f>
        <v>0</v>
      </c>
      <c r="W177" s="125">
        <f>ABS('Data Analysis'!W177-'Double Entry'!W177)</f>
        <v>0</v>
      </c>
      <c r="X177" s="125">
        <f>ABS('Data Analysis'!X177-'Double Entry'!X177)</f>
        <v>0</v>
      </c>
      <c r="Y177" s="125">
        <f>ABS('Data Analysis'!Y177-'Double Entry'!Y177)</f>
        <v>0</v>
      </c>
      <c r="Z177" s="125">
        <f>ABS('Data Analysis'!Z177-'Double Entry'!Z177)</f>
        <v>0</v>
      </c>
      <c r="AA177" s="125">
        <f>ABS('Data Analysis'!AA177-'Double Entry'!AA177)</f>
        <v>0</v>
      </c>
      <c r="AB177" s="125">
        <f>ABS('Data Analysis'!AB177-'Double Entry'!AB177)</f>
        <v>0</v>
      </c>
      <c r="AC177" s="125">
        <f>ABS('Data Analysis'!AC177-'Double Entry'!AC177)</f>
        <v>0</v>
      </c>
      <c r="AD177" s="125">
        <f>ABS('Data Analysis'!AD177-'Double Entry'!AD177)</f>
        <v>0</v>
      </c>
    </row>
    <row r="178" spans="1:30" ht="12.75">
      <c r="A178" s="124">
        <f aca="true" t="shared" si="2" ref="A178:A241">IF(SUM(G178:AK178)=0,"","error in row")</f>
      </c>
      <c r="B178" s="56"/>
      <c r="C178" s="57"/>
      <c r="E178" s="27"/>
      <c r="G178" s="125">
        <f>IF('Data Analysis'!G178='Double Entry'!G178,0,1)</f>
        <v>0</v>
      </c>
      <c r="H178" s="125">
        <f>ABS('Data Analysis'!H178-'Double Entry'!H178)</f>
        <v>0</v>
      </c>
      <c r="I178" s="125">
        <f>ABS('Data Analysis'!I178-'Double Entry'!I178)</f>
        <v>0</v>
      </c>
      <c r="J178" s="125">
        <f>ABS('Data Analysis'!J178-'Double Entry'!J178)</f>
        <v>0</v>
      </c>
      <c r="K178" s="125">
        <f>ABS('Data Analysis'!K178-'Double Entry'!K178)</f>
        <v>0</v>
      </c>
      <c r="L178" s="125">
        <f>ABS('Data Analysis'!L178-'Double Entry'!L178)</f>
        <v>0</v>
      </c>
      <c r="M178" s="125">
        <f>ABS('Data Analysis'!M178-'Double Entry'!M178)</f>
        <v>0</v>
      </c>
      <c r="N178" s="125">
        <f>ABS('Data Analysis'!N178-'Double Entry'!N178)</f>
        <v>0</v>
      </c>
      <c r="O178" s="125">
        <f>ABS('Data Analysis'!O178-'Double Entry'!O178)</f>
        <v>0</v>
      </c>
      <c r="P178" s="125">
        <f>ABS('Data Analysis'!P178-'Double Entry'!P178)</f>
        <v>0</v>
      </c>
      <c r="Q178" s="125">
        <f>ABS('Data Analysis'!Q178-'Double Entry'!Q178)</f>
        <v>0</v>
      </c>
      <c r="R178" s="125">
        <f>ABS('Data Analysis'!R178-'Double Entry'!R178)</f>
        <v>0</v>
      </c>
      <c r="S178" s="125">
        <f>ABS('Data Analysis'!S178-'Double Entry'!S178)</f>
        <v>0</v>
      </c>
      <c r="T178" s="125">
        <f>ABS('Data Analysis'!T178-'Double Entry'!T178)</f>
        <v>0</v>
      </c>
      <c r="U178" s="125">
        <f>ABS('Data Analysis'!U178-'Double Entry'!U178)</f>
        <v>0</v>
      </c>
      <c r="V178" s="125">
        <f>ABS('Data Analysis'!V178-'Double Entry'!V178)</f>
        <v>0</v>
      </c>
      <c r="W178" s="125">
        <f>ABS('Data Analysis'!W178-'Double Entry'!W178)</f>
        <v>0</v>
      </c>
      <c r="X178" s="125">
        <f>ABS('Data Analysis'!X178-'Double Entry'!X178)</f>
        <v>0</v>
      </c>
      <c r="Y178" s="125">
        <f>ABS('Data Analysis'!Y178-'Double Entry'!Y178)</f>
        <v>0</v>
      </c>
      <c r="Z178" s="125">
        <f>ABS('Data Analysis'!Z178-'Double Entry'!Z178)</f>
        <v>0</v>
      </c>
      <c r="AA178" s="125">
        <f>ABS('Data Analysis'!AA178-'Double Entry'!AA178)</f>
        <v>0</v>
      </c>
      <c r="AB178" s="125">
        <f>ABS('Data Analysis'!AB178-'Double Entry'!AB178)</f>
        <v>0</v>
      </c>
      <c r="AC178" s="125">
        <f>ABS('Data Analysis'!AC178-'Double Entry'!AC178)</f>
        <v>0</v>
      </c>
      <c r="AD178" s="125">
        <f>ABS('Data Analysis'!AD178-'Double Entry'!AD178)</f>
        <v>0</v>
      </c>
    </row>
    <row r="179" spans="1:30" ht="12.75">
      <c r="A179" s="124">
        <f t="shared" si="2"/>
      </c>
      <c r="B179" s="56"/>
      <c r="C179" s="57"/>
      <c r="E179" s="27"/>
      <c r="G179" s="125">
        <f>IF('Data Analysis'!G179='Double Entry'!G179,0,1)</f>
        <v>0</v>
      </c>
      <c r="H179" s="125">
        <f>ABS('Data Analysis'!H179-'Double Entry'!H179)</f>
        <v>0</v>
      </c>
      <c r="I179" s="125">
        <f>ABS('Data Analysis'!I179-'Double Entry'!I179)</f>
        <v>0</v>
      </c>
      <c r="J179" s="125">
        <f>ABS('Data Analysis'!J179-'Double Entry'!J179)</f>
        <v>0</v>
      </c>
      <c r="K179" s="125">
        <f>ABS('Data Analysis'!K179-'Double Entry'!K179)</f>
        <v>0</v>
      </c>
      <c r="L179" s="125">
        <f>ABS('Data Analysis'!L179-'Double Entry'!L179)</f>
        <v>0</v>
      </c>
      <c r="M179" s="125">
        <f>ABS('Data Analysis'!M179-'Double Entry'!M179)</f>
        <v>0</v>
      </c>
      <c r="N179" s="125">
        <f>ABS('Data Analysis'!N179-'Double Entry'!N179)</f>
        <v>0</v>
      </c>
      <c r="O179" s="125">
        <f>ABS('Data Analysis'!O179-'Double Entry'!O179)</f>
        <v>0</v>
      </c>
      <c r="P179" s="125">
        <f>ABS('Data Analysis'!P179-'Double Entry'!P179)</f>
        <v>0</v>
      </c>
      <c r="Q179" s="125">
        <f>ABS('Data Analysis'!Q179-'Double Entry'!Q179)</f>
        <v>0</v>
      </c>
      <c r="R179" s="125">
        <f>ABS('Data Analysis'!R179-'Double Entry'!R179)</f>
        <v>0</v>
      </c>
      <c r="S179" s="125">
        <f>ABS('Data Analysis'!S179-'Double Entry'!S179)</f>
        <v>0</v>
      </c>
      <c r="T179" s="125">
        <f>ABS('Data Analysis'!T179-'Double Entry'!T179)</f>
        <v>0</v>
      </c>
      <c r="U179" s="125">
        <f>ABS('Data Analysis'!U179-'Double Entry'!U179)</f>
        <v>0</v>
      </c>
      <c r="V179" s="125">
        <f>ABS('Data Analysis'!V179-'Double Entry'!V179)</f>
        <v>0</v>
      </c>
      <c r="W179" s="125">
        <f>ABS('Data Analysis'!W179-'Double Entry'!W179)</f>
        <v>0</v>
      </c>
      <c r="X179" s="125">
        <f>ABS('Data Analysis'!X179-'Double Entry'!X179)</f>
        <v>0</v>
      </c>
      <c r="Y179" s="125">
        <f>ABS('Data Analysis'!Y179-'Double Entry'!Y179)</f>
        <v>0</v>
      </c>
      <c r="Z179" s="125">
        <f>ABS('Data Analysis'!Z179-'Double Entry'!Z179)</f>
        <v>0</v>
      </c>
      <c r="AA179" s="125">
        <f>ABS('Data Analysis'!AA179-'Double Entry'!AA179)</f>
        <v>0</v>
      </c>
      <c r="AB179" s="125">
        <f>ABS('Data Analysis'!AB179-'Double Entry'!AB179)</f>
        <v>0</v>
      </c>
      <c r="AC179" s="125">
        <f>ABS('Data Analysis'!AC179-'Double Entry'!AC179)</f>
        <v>0</v>
      </c>
      <c r="AD179" s="125">
        <f>ABS('Data Analysis'!AD179-'Double Entry'!AD179)</f>
        <v>0</v>
      </c>
    </row>
    <row r="180" spans="1:30" ht="12.75">
      <c r="A180" s="124">
        <f t="shared" si="2"/>
      </c>
      <c r="B180" s="56"/>
      <c r="C180" s="57"/>
      <c r="E180" s="27"/>
      <c r="G180" s="125">
        <f>IF('Data Analysis'!G180='Double Entry'!G180,0,1)</f>
        <v>0</v>
      </c>
      <c r="H180" s="125">
        <f>ABS('Data Analysis'!H180-'Double Entry'!H180)</f>
        <v>0</v>
      </c>
      <c r="I180" s="125">
        <f>ABS('Data Analysis'!I180-'Double Entry'!I180)</f>
        <v>0</v>
      </c>
      <c r="J180" s="125">
        <f>ABS('Data Analysis'!J180-'Double Entry'!J180)</f>
        <v>0</v>
      </c>
      <c r="K180" s="125">
        <f>ABS('Data Analysis'!K180-'Double Entry'!K180)</f>
        <v>0</v>
      </c>
      <c r="L180" s="125">
        <f>ABS('Data Analysis'!L180-'Double Entry'!L180)</f>
        <v>0</v>
      </c>
      <c r="M180" s="125">
        <f>ABS('Data Analysis'!M180-'Double Entry'!M180)</f>
        <v>0</v>
      </c>
      <c r="N180" s="125">
        <f>ABS('Data Analysis'!N180-'Double Entry'!N180)</f>
        <v>0</v>
      </c>
      <c r="O180" s="125">
        <f>ABS('Data Analysis'!O180-'Double Entry'!O180)</f>
        <v>0</v>
      </c>
      <c r="P180" s="125">
        <f>ABS('Data Analysis'!P180-'Double Entry'!P180)</f>
        <v>0</v>
      </c>
      <c r="Q180" s="125">
        <f>ABS('Data Analysis'!Q180-'Double Entry'!Q180)</f>
        <v>0</v>
      </c>
      <c r="R180" s="125">
        <f>ABS('Data Analysis'!R180-'Double Entry'!R180)</f>
        <v>0</v>
      </c>
      <c r="S180" s="125">
        <f>ABS('Data Analysis'!S180-'Double Entry'!S180)</f>
        <v>0</v>
      </c>
      <c r="T180" s="125">
        <f>ABS('Data Analysis'!T180-'Double Entry'!T180)</f>
        <v>0</v>
      </c>
      <c r="U180" s="125">
        <f>ABS('Data Analysis'!U180-'Double Entry'!U180)</f>
        <v>0</v>
      </c>
      <c r="V180" s="125">
        <f>ABS('Data Analysis'!V180-'Double Entry'!V180)</f>
        <v>0</v>
      </c>
      <c r="W180" s="125">
        <f>ABS('Data Analysis'!W180-'Double Entry'!W180)</f>
        <v>0</v>
      </c>
      <c r="X180" s="125">
        <f>ABS('Data Analysis'!X180-'Double Entry'!X180)</f>
        <v>0</v>
      </c>
      <c r="Y180" s="125">
        <f>ABS('Data Analysis'!Y180-'Double Entry'!Y180)</f>
        <v>0</v>
      </c>
      <c r="Z180" s="125">
        <f>ABS('Data Analysis'!Z180-'Double Entry'!Z180)</f>
        <v>0</v>
      </c>
      <c r="AA180" s="125">
        <f>ABS('Data Analysis'!AA180-'Double Entry'!AA180)</f>
        <v>0</v>
      </c>
      <c r="AB180" s="125">
        <f>ABS('Data Analysis'!AB180-'Double Entry'!AB180)</f>
        <v>0</v>
      </c>
      <c r="AC180" s="125">
        <f>ABS('Data Analysis'!AC180-'Double Entry'!AC180)</f>
        <v>0</v>
      </c>
      <c r="AD180" s="125">
        <f>ABS('Data Analysis'!AD180-'Double Entry'!AD180)</f>
        <v>0</v>
      </c>
    </row>
    <row r="181" spans="1:30" ht="12.75">
      <c r="A181" s="124">
        <f t="shared" si="2"/>
      </c>
      <c r="B181" s="56"/>
      <c r="C181" s="57"/>
      <c r="E181" s="27"/>
      <c r="G181" s="125">
        <f>IF('Data Analysis'!G181='Double Entry'!G181,0,1)</f>
        <v>0</v>
      </c>
      <c r="H181" s="125">
        <f>ABS('Data Analysis'!H181-'Double Entry'!H181)</f>
        <v>0</v>
      </c>
      <c r="I181" s="125">
        <f>ABS('Data Analysis'!I181-'Double Entry'!I181)</f>
        <v>0</v>
      </c>
      <c r="J181" s="125">
        <f>ABS('Data Analysis'!J181-'Double Entry'!J181)</f>
        <v>0</v>
      </c>
      <c r="K181" s="125">
        <f>ABS('Data Analysis'!K181-'Double Entry'!K181)</f>
        <v>0</v>
      </c>
      <c r="L181" s="125">
        <f>ABS('Data Analysis'!L181-'Double Entry'!L181)</f>
        <v>0</v>
      </c>
      <c r="M181" s="125">
        <f>ABS('Data Analysis'!M181-'Double Entry'!M181)</f>
        <v>0</v>
      </c>
      <c r="N181" s="125">
        <f>ABS('Data Analysis'!N181-'Double Entry'!N181)</f>
        <v>0</v>
      </c>
      <c r="O181" s="125">
        <f>ABS('Data Analysis'!O181-'Double Entry'!O181)</f>
        <v>0</v>
      </c>
      <c r="P181" s="125">
        <f>ABS('Data Analysis'!P181-'Double Entry'!P181)</f>
        <v>0</v>
      </c>
      <c r="Q181" s="125">
        <f>ABS('Data Analysis'!Q181-'Double Entry'!Q181)</f>
        <v>0</v>
      </c>
      <c r="R181" s="125">
        <f>ABS('Data Analysis'!R181-'Double Entry'!R181)</f>
        <v>0</v>
      </c>
      <c r="S181" s="125">
        <f>ABS('Data Analysis'!S181-'Double Entry'!S181)</f>
        <v>0</v>
      </c>
      <c r="T181" s="125">
        <f>ABS('Data Analysis'!T181-'Double Entry'!T181)</f>
        <v>0</v>
      </c>
      <c r="U181" s="125">
        <f>ABS('Data Analysis'!U181-'Double Entry'!U181)</f>
        <v>0</v>
      </c>
      <c r="V181" s="125">
        <f>ABS('Data Analysis'!V181-'Double Entry'!V181)</f>
        <v>0</v>
      </c>
      <c r="W181" s="125">
        <f>ABS('Data Analysis'!W181-'Double Entry'!W181)</f>
        <v>0</v>
      </c>
      <c r="X181" s="125">
        <f>ABS('Data Analysis'!X181-'Double Entry'!X181)</f>
        <v>0</v>
      </c>
      <c r="Y181" s="125">
        <f>ABS('Data Analysis'!Y181-'Double Entry'!Y181)</f>
        <v>0</v>
      </c>
      <c r="Z181" s="125">
        <f>ABS('Data Analysis'!Z181-'Double Entry'!Z181)</f>
        <v>0</v>
      </c>
      <c r="AA181" s="125">
        <f>ABS('Data Analysis'!AA181-'Double Entry'!AA181)</f>
        <v>0</v>
      </c>
      <c r="AB181" s="125">
        <f>ABS('Data Analysis'!AB181-'Double Entry'!AB181)</f>
        <v>0</v>
      </c>
      <c r="AC181" s="125">
        <f>ABS('Data Analysis'!AC181-'Double Entry'!AC181)</f>
        <v>0</v>
      </c>
      <c r="AD181" s="125">
        <f>ABS('Data Analysis'!AD181-'Double Entry'!AD181)</f>
        <v>0</v>
      </c>
    </row>
    <row r="182" spans="1:30" ht="12.75">
      <c r="A182" s="124">
        <f t="shared" si="2"/>
      </c>
      <c r="G182" s="58"/>
      <c r="O182" s="5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15" ht="12.75">
      <c r="A183" s="124">
        <f t="shared" si="2"/>
      </c>
      <c r="G183" s="56"/>
      <c r="O183" s="5"/>
    </row>
    <row r="184" spans="1:30" ht="12.75">
      <c r="A184" s="124">
        <f t="shared" si="2"/>
      </c>
      <c r="G184" s="56"/>
      <c r="O184" s="5"/>
      <c r="AA184" s="6"/>
      <c r="AB184" s="6"/>
      <c r="AC184" s="6"/>
      <c r="AD184" s="6"/>
    </row>
    <row r="185" spans="1:15" ht="12.75">
      <c r="A185" s="124">
        <f t="shared" si="2"/>
      </c>
      <c r="G185" s="56"/>
      <c r="O185" s="5"/>
    </row>
    <row r="186" spans="1:15" ht="12.75">
      <c r="A186" s="124">
        <f t="shared" si="2"/>
      </c>
      <c r="G186" s="56"/>
      <c r="O186" s="5"/>
    </row>
    <row r="187" spans="1:15" ht="12.75">
      <c r="A187" s="124">
        <f t="shared" si="2"/>
      </c>
      <c r="G187" s="56"/>
      <c r="O187" s="5"/>
    </row>
    <row r="188" spans="1:30" ht="12.75">
      <c r="A188" s="124">
        <f t="shared" si="2"/>
      </c>
      <c r="G188" s="12"/>
      <c r="O188" s="5"/>
      <c r="P188" s="16"/>
      <c r="Q188" s="16"/>
      <c r="R188" s="16"/>
      <c r="S188" s="16"/>
      <c r="T188" s="16"/>
      <c r="W188" s="16"/>
      <c r="X188" s="16"/>
      <c r="Y188" s="16"/>
      <c r="Z188" s="16"/>
      <c r="AA188" s="16"/>
      <c r="AB188" s="16"/>
      <c r="AC188" s="16"/>
      <c r="AD188" s="16"/>
    </row>
    <row r="189" spans="1:30" ht="12.75">
      <c r="A189" s="124">
        <f t="shared" si="2"/>
      </c>
      <c r="G189" s="12"/>
      <c r="M189" s="36"/>
      <c r="O189" s="5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</row>
    <row r="190" spans="1:30" ht="12.75">
      <c r="A190" s="124">
        <f t="shared" si="2"/>
      </c>
      <c r="G190" s="39"/>
      <c r="H190" s="125">
        <f>IF('Data Analysis'!H190='Double Entry'!H190,0,1)</f>
        <v>0</v>
      </c>
      <c r="I190" s="126"/>
      <c r="L190" s="125">
        <f>IF('Data Analysis'!L190='Double Entry'!L190,0,1)</f>
        <v>0</v>
      </c>
      <c r="M190" s="126"/>
      <c r="O190" s="5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1:30" ht="105">
      <c r="A191" s="124">
        <f t="shared" si="2"/>
      </c>
      <c r="B191" s="6"/>
      <c r="C191" s="6"/>
      <c r="D191" s="6"/>
      <c r="E191" s="6"/>
      <c r="F191" s="6"/>
      <c r="G191" s="12" t="s">
        <v>11</v>
      </c>
      <c r="H191" s="13" t="s">
        <v>12</v>
      </c>
      <c r="I191" s="13" t="s">
        <v>13</v>
      </c>
      <c r="J191" s="13" t="s">
        <v>14</v>
      </c>
      <c r="K191" s="13" t="s">
        <v>15</v>
      </c>
      <c r="L191" s="13" t="s">
        <v>16</v>
      </c>
      <c r="M191" s="13" t="s">
        <v>17</v>
      </c>
      <c r="N191" s="6" t="s">
        <v>18</v>
      </c>
      <c r="O191" s="6" t="s">
        <v>19</v>
      </c>
      <c r="P191" s="15" t="s">
        <v>20</v>
      </c>
      <c r="Q191" s="15" t="s">
        <v>21</v>
      </c>
      <c r="R191" s="15" t="s">
        <v>22</v>
      </c>
      <c r="S191" s="15" t="s">
        <v>23</v>
      </c>
      <c r="T191" s="15" t="s">
        <v>24</v>
      </c>
      <c r="U191" s="15" t="s">
        <v>20</v>
      </c>
      <c r="V191" s="15" t="s">
        <v>21</v>
      </c>
      <c r="W191" s="15" t="s">
        <v>22</v>
      </c>
      <c r="X191" s="15" t="s">
        <v>23</v>
      </c>
      <c r="Y191" s="15" t="s">
        <v>24</v>
      </c>
      <c r="Z191" s="15" t="s">
        <v>20</v>
      </c>
      <c r="AA191" s="15" t="s">
        <v>21</v>
      </c>
      <c r="AB191" s="15" t="s">
        <v>22</v>
      </c>
      <c r="AC191" s="15" t="s">
        <v>23</v>
      </c>
      <c r="AD191" s="15" t="s">
        <v>24</v>
      </c>
    </row>
    <row r="192" spans="1:30" ht="12.75">
      <c r="A192" s="124">
        <f t="shared" si="2"/>
      </c>
      <c r="B192" s="56"/>
      <c r="C192" s="57"/>
      <c r="E192" s="27"/>
      <c r="G192" s="125">
        <f>IF('Data Analysis'!G192='Double Entry'!G192,0,1)</f>
        <v>0</v>
      </c>
      <c r="H192" s="125">
        <f>ABS('Data Analysis'!H192-'Double Entry'!H192)</f>
        <v>0</v>
      </c>
      <c r="I192" s="125">
        <f>ABS('Data Analysis'!I192-'Double Entry'!I192)</f>
        <v>0</v>
      </c>
      <c r="J192" s="125">
        <f>ABS('Data Analysis'!J192-'Double Entry'!J192)</f>
        <v>0</v>
      </c>
      <c r="K192" s="125">
        <f>ABS('Data Analysis'!K192-'Double Entry'!K192)</f>
        <v>0</v>
      </c>
      <c r="L192" s="125">
        <f>ABS('Data Analysis'!L192-'Double Entry'!L192)</f>
        <v>0</v>
      </c>
      <c r="M192" s="125">
        <f>ABS('Data Analysis'!M192-'Double Entry'!M192)</f>
        <v>0</v>
      </c>
      <c r="N192" s="125">
        <f>ABS('Data Analysis'!N192-'Double Entry'!N192)</f>
        <v>0</v>
      </c>
      <c r="O192" s="125">
        <f>ABS('Data Analysis'!O192-'Double Entry'!O192)</f>
        <v>0</v>
      </c>
      <c r="P192" s="125">
        <f>ABS('Data Analysis'!P192-'Double Entry'!P192)</f>
        <v>0</v>
      </c>
      <c r="Q192" s="125">
        <f>ABS('Data Analysis'!Q192-'Double Entry'!Q192)</f>
        <v>0</v>
      </c>
      <c r="R192" s="125">
        <f>ABS('Data Analysis'!R192-'Double Entry'!R192)</f>
        <v>0</v>
      </c>
      <c r="S192" s="125">
        <f>ABS('Data Analysis'!S192-'Double Entry'!S192)</f>
        <v>0</v>
      </c>
      <c r="T192" s="125">
        <f>ABS('Data Analysis'!T192-'Double Entry'!T192)</f>
        <v>0</v>
      </c>
      <c r="U192" s="125">
        <f>ABS('Data Analysis'!U192-'Double Entry'!U192)</f>
        <v>0</v>
      </c>
      <c r="V192" s="125">
        <f>ABS('Data Analysis'!V192-'Double Entry'!V192)</f>
        <v>0</v>
      </c>
      <c r="W192" s="125">
        <f>ABS('Data Analysis'!W192-'Double Entry'!W192)</f>
        <v>0</v>
      </c>
      <c r="X192" s="125">
        <f>ABS('Data Analysis'!X192-'Double Entry'!X192)</f>
        <v>0</v>
      </c>
      <c r="Y192" s="125">
        <f>ABS('Data Analysis'!Y192-'Double Entry'!Y192)</f>
        <v>0</v>
      </c>
      <c r="Z192" s="125">
        <f>ABS('Data Analysis'!Z192-'Double Entry'!Z192)</f>
        <v>0</v>
      </c>
      <c r="AA192" s="125">
        <f>ABS('Data Analysis'!AA192-'Double Entry'!AA192)</f>
        <v>0</v>
      </c>
      <c r="AB192" s="125">
        <f>ABS('Data Analysis'!AB192-'Double Entry'!AB192)</f>
        <v>0</v>
      </c>
      <c r="AC192" s="125">
        <f>ABS('Data Analysis'!AC192-'Double Entry'!AC192)</f>
        <v>0</v>
      </c>
      <c r="AD192" s="125">
        <f>ABS('Data Analysis'!AD192-'Double Entry'!AD192)</f>
        <v>0</v>
      </c>
    </row>
    <row r="193" spans="1:30" ht="12.75">
      <c r="A193" s="124">
        <f t="shared" si="2"/>
      </c>
      <c r="B193" s="56"/>
      <c r="C193" s="57"/>
      <c r="E193" s="27"/>
      <c r="G193" s="125">
        <f>IF('Data Analysis'!G193='Double Entry'!G193,0,1)</f>
        <v>0</v>
      </c>
      <c r="H193" s="125">
        <f>ABS('Data Analysis'!H193-'Double Entry'!H193)</f>
        <v>0</v>
      </c>
      <c r="I193" s="125">
        <f>ABS('Data Analysis'!I193-'Double Entry'!I193)</f>
        <v>0</v>
      </c>
      <c r="J193" s="125">
        <f>ABS('Data Analysis'!J193-'Double Entry'!J193)</f>
        <v>0</v>
      </c>
      <c r="K193" s="125">
        <f>ABS('Data Analysis'!K193-'Double Entry'!K193)</f>
        <v>0</v>
      </c>
      <c r="L193" s="125">
        <f>ABS('Data Analysis'!L193-'Double Entry'!L193)</f>
        <v>0</v>
      </c>
      <c r="M193" s="125">
        <f>ABS('Data Analysis'!M193-'Double Entry'!M193)</f>
        <v>0</v>
      </c>
      <c r="N193" s="125">
        <f>ABS('Data Analysis'!N193-'Double Entry'!N193)</f>
        <v>0</v>
      </c>
      <c r="O193" s="125">
        <f>ABS('Data Analysis'!O193-'Double Entry'!O193)</f>
        <v>0</v>
      </c>
      <c r="P193" s="125">
        <f>ABS('Data Analysis'!P193-'Double Entry'!P193)</f>
        <v>0</v>
      </c>
      <c r="Q193" s="125">
        <f>ABS('Data Analysis'!Q193-'Double Entry'!Q193)</f>
        <v>0</v>
      </c>
      <c r="R193" s="125">
        <f>ABS('Data Analysis'!R193-'Double Entry'!R193)</f>
        <v>0</v>
      </c>
      <c r="S193" s="125">
        <f>ABS('Data Analysis'!S193-'Double Entry'!S193)</f>
        <v>0</v>
      </c>
      <c r="T193" s="125">
        <f>ABS('Data Analysis'!T193-'Double Entry'!T193)</f>
        <v>0</v>
      </c>
      <c r="U193" s="125">
        <f>ABS('Data Analysis'!U193-'Double Entry'!U193)</f>
        <v>0</v>
      </c>
      <c r="V193" s="125">
        <f>ABS('Data Analysis'!V193-'Double Entry'!V193)</f>
        <v>0</v>
      </c>
      <c r="W193" s="125">
        <f>ABS('Data Analysis'!W193-'Double Entry'!W193)</f>
        <v>0</v>
      </c>
      <c r="X193" s="125">
        <f>ABS('Data Analysis'!X193-'Double Entry'!X193)</f>
        <v>0</v>
      </c>
      <c r="Y193" s="125">
        <f>ABS('Data Analysis'!Y193-'Double Entry'!Y193)</f>
        <v>0</v>
      </c>
      <c r="Z193" s="125">
        <f>ABS('Data Analysis'!Z193-'Double Entry'!Z193)</f>
        <v>0</v>
      </c>
      <c r="AA193" s="125">
        <f>ABS('Data Analysis'!AA193-'Double Entry'!AA193)</f>
        <v>0</v>
      </c>
      <c r="AB193" s="125">
        <f>ABS('Data Analysis'!AB193-'Double Entry'!AB193)</f>
        <v>0</v>
      </c>
      <c r="AC193" s="125">
        <f>ABS('Data Analysis'!AC193-'Double Entry'!AC193)</f>
        <v>0</v>
      </c>
      <c r="AD193" s="125">
        <f>ABS('Data Analysis'!AD193-'Double Entry'!AD193)</f>
        <v>0</v>
      </c>
    </row>
    <row r="194" spans="1:30" ht="12.75">
      <c r="A194" s="124">
        <f t="shared" si="2"/>
      </c>
      <c r="B194" s="56"/>
      <c r="C194" s="57"/>
      <c r="E194" s="27"/>
      <c r="G194" s="125">
        <f>IF('Data Analysis'!G194='Double Entry'!G194,0,1)</f>
        <v>0</v>
      </c>
      <c r="H194" s="125">
        <f>ABS('Data Analysis'!H194-'Double Entry'!H194)</f>
        <v>0</v>
      </c>
      <c r="I194" s="125">
        <f>ABS('Data Analysis'!I194-'Double Entry'!I194)</f>
        <v>0</v>
      </c>
      <c r="J194" s="125">
        <f>ABS('Data Analysis'!J194-'Double Entry'!J194)</f>
        <v>0</v>
      </c>
      <c r="K194" s="125">
        <f>ABS('Data Analysis'!K194-'Double Entry'!K194)</f>
        <v>0</v>
      </c>
      <c r="L194" s="125">
        <f>ABS('Data Analysis'!L194-'Double Entry'!L194)</f>
        <v>0</v>
      </c>
      <c r="M194" s="125">
        <f>ABS('Data Analysis'!M194-'Double Entry'!M194)</f>
        <v>0</v>
      </c>
      <c r="N194" s="125">
        <f>ABS('Data Analysis'!N194-'Double Entry'!N194)</f>
        <v>0</v>
      </c>
      <c r="O194" s="125">
        <f>ABS('Data Analysis'!O194-'Double Entry'!O194)</f>
        <v>0</v>
      </c>
      <c r="P194" s="125">
        <f>ABS('Data Analysis'!P194-'Double Entry'!P194)</f>
        <v>0</v>
      </c>
      <c r="Q194" s="125">
        <f>ABS('Data Analysis'!Q194-'Double Entry'!Q194)</f>
        <v>0</v>
      </c>
      <c r="R194" s="125">
        <f>ABS('Data Analysis'!R194-'Double Entry'!R194)</f>
        <v>0</v>
      </c>
      <c r="S194" s="125">
        <f>ABS('Data Analysis'!S194-'Double Entry'!S194)</f>
        <v>0</v>
      </c>
      <c r="T194" s="125">
        <f>ABS('Data Analysis'!T194-'Double Entry'!T194)</f>
        <v>0</v>
      </c>
      <c r="U194" s="125">
        <f>ABS('Data Analysis'!U194-'Double Entry'!U194)</f>
        <v>0</v>
      </c>
      <c r="V194" s="125">
        <f>ABS('Data Analysis'!V194-'Double Entry'!V194)</f>
        <v>0</v>
      </c>
      <c r="W194" s="125">
        <f>ABS('Data Analysis'!W194-'Double Entry'!W194)</f>
        <v>0</v>
      </c>
      <c r="X194" s="125">
        <f>ABS('Data Analysis'!X194-'Double Entry'!X194)</f>
        <v>0</v>
      </c>
      <c r="Y194" s="125">
        <f>ABS('Data Analysis'!Y194-'Double Entry'!Y194)</f>
        <v>0</v>
      </c>
      <c r="Z194" s="125">
        <f>ABS('Data Analysis'!Z194-'Double Entry'!Z194)</f>
        <v>0</v>
      </c>
      <c r="AA194" s="125">
        <f>ABS('Data Analysis'!AA194-'Double Entry'!AA194)</f>
        <v>0</v>
      </c>
      <c r="AB194" s="125">
        <f>ABS('Data Analysis'!AB194-'Double Entry'!AB194)</f>
        <v>0</v>
      </c>
      <c r="AC194" s="125">
        <f>ABS('Data Analysis'!AC194-'Double Entry'!AC194)</f>
        <v>0</v>
      </c>
      <c r="AD194" s="125">
        <f>ABS('Data Analysis'!AD194-'Double Entry'!AD194)</f>
        <v>0</v>
      </c>
    </row>
    <row r="195" spans="1:30" ht="12.75">
      <c r="A195" s="124">
        <f t="shared" si="2"/>
      </c>
      <c r="B195" s="56"/>
      <c r="C195" s="57"/>
      <c r="E195" s="27"/>
      <c r="G195" s="125">
        <f>IF('Data Analysis'!G195='Double Entry'!G195,0,1)</f>
        <v>0</v>
      </c>
      <c r="H195" s="125">
        <f>ABS('Data Analysis'!H195-'Double Entry'!H195)</f>
        <v>0</v>
      </c>
      <c r="I195" s="125">
        <f>ABS('Data Analysis'!I195-'Double Entry'!I195)</f>
        <v>0</v>
      </c>
      <c r="J195" s="125">
        <f>ABS('Data Analysis'!J195-'Double Entry'!J195)</f>
        <v>0</v>
      </c>
      <c r="K195" s="125">
        <f>ABS('Data Analysis'!K195-'Double Entry'!K195)</f>
        <v>0</v>
      </c>
      <c r="L195" s="125">
        <f>ABS('Data Analysis'!L195-'Double Entry'!L195)</f>
        <v>0</v>
      </c>
      <c r="M195" s="125">
        <f>ABS('Data Analysis'!M195-'Double Entry'!M195)</f>
        <v>0</v>
      </c>
      <c r="N195" s="125">
        <f>ABS('Data Analysis'!N195-'Double Entry'!N195)</f>
        <v>0</v>
      </c>
      <c r="O195" s="125">
        <f>ABS('Data Analysis'!O195-'Double Entry'!O195)</f>
        <v>0</v>
      </c>
      <c r="P195" s="125">
        <f>ABS('Data Analysis'!P195-'Double Entry'!P195)</f>
        <v>0</v>
      </c>
      <c r="Q195" s="125">
        <f>ABS('Data Analysis'!Q195-'Double Entry'!Q195)</f>
        <v>0</v>
      </c>
      <c r="R195" s="125">
        <f>ABS('Data Analysis'!R195-'Double Entry'!R195)</f>
        <v>0</v>
      </c>
      <c r="S195" s="125">
        <f>ABS('Data Analysis'!S195-'Double Entry'!S195)</f>
        <v>0</v>
      </c>
      <c r="T195" s="125">
        <f>ABS('Data Analysis'!T195-'Double Entry'!T195)</f>
        <v>0</v>
      </c>
      <c r="U195" s="125">
        <f>ABS('Data Analysis'!U195-'Double Entry'!U195)</f>
        <v>0</v>
      </c>
      <c r="V195" s="125">
        <f>ABS('Data Analysis'!V195-'Double Entry'!V195)</f>
        <v>0</v>
      </c>
      <c r="W195" s="125">
        <f>ABS('Data Analysis'!W195-'Double Entry'!W195)</f>
        <v>0</v>
      </c>
      <c r="X195" s="125">
        <f>ABS('Data Analysis'!X195-'Double Entry'!X195)</f>
        <v>0</v>
      </c>
      <c r="Y195" s="125">
        <f>ABS('Data Analysis'!Y195-'Double Entry'!Y195)</f>
        <v>0</v>
      </c>
      <c r="Z195" s="125">
        <f>ABS('Data Analysis'!Z195-'Double Entry'!Z195)</f>
        <v>0</v>
      </c>
      <c r="AA195" s="125">
        <f>ABS('Data Analysis'!AA195-'Double Entry'!AA195)</f>
        <v>0</v>
      </c>
      <c r="AB195" s="125">
        <f>ABS('Data Analysis'!AB195-'Double Entry'!AB195)</f>
        <v>0</v>
      </c>
      <c r="AC195" s="125">
        <f>ABS('Data Analysis'!AC195-'Double Entry'!AC195)</f>
        <v>0</v>
      </c>
      <c r="AD195" s="125">
        <f>ABS('Data Analysis'!AD195-'Double Entry'!AD195)</f>
        <v>0</v>
      </c>
    </row>
    <row r="196" spans="1:30" ht="12.75">
      <c r="A196" s="124">
        <f t="shared" si="2"/>
      </c>
      <c r="B196" s="56"/>
      <c r="C196" s="57"/>
      <c r="E196" s="27"/>
      <c r="G196" s="125">
        <f>IF('Data Analysis'!G196='Double Entry'!G196,0,1)</f>
        <v>0</v>
      </c>
      <c r="H196" s="125">
        <f>ABS('Data Analysis'!H196-'Double Entry'!H196)</f>
        <v>0</v>
      </c>
      <c r="I196" s="125">
        <f>ABS('Data Analysis'!I196-'Double Entry'!I196)</f>
        <v>0</v>
      </c>
      <c r="J196" s="125">
        <f>ABS('Data Analysis'!J196-'Double Entry'!J196)</f>
        <v>0</v>
      </c>
      <c r="K196" s="125">
        <f>ABS('Data Analysis'!K196-'Double Entry'!K196)</f>
        <v>0</v>
      </c>
      <c r="L196" s="125">
        <f>ABS('Data Analysis'!L196-'Double Entry'!L196)</f>
        <v>0</v>
      </c>
      <c r="M196" s="125">
        <f>ABS('Data Analysis'!M196-'Double Entry'!M196)</f>
        <v>0</v>
      </c>
      <c r="N196" s="125">
        <f>ABS('Data Analysis'!N196-'Double Entry'!N196)</f>
        <v>0</v>
      </c>
      <c r="O196" s="125">
        <f>ABS('Data Analysis'!O196-'Double Entry'!O196)</f>
        <v>0</v>
      </c>
      <c r="P196" s="125">
        <f>ABS('Data Analysis'!P196-'Double Entry'!P196)</f>
        <v>0</v>
      </c>
      <c r="Q196" s="125">
        <f>ABS('Data Analysis'!Q196-'Double Entry'!Q196)</f>
        <v>0</v>
      </c>
      <c r="R196" s="125">
        <f>ABS('Data Analysis'!R196-'Double Entry'!R196)</f>
        <v>0</v>
      </c>
      <c r="S196" s="125">
        <f>ABS('Data Analysis'!S196-'Double Entry'!S196)</f>
        <v>0</v>
      </c>
      <c r="T196" s="125">
        <f>ABS('Data Analysis'!T196-'Double Entry'!T196)</f>
        <v>0</v>
      </c>
      <c r="U196" s="125">
        <f>ABS('Data Analysis'!U196-'Double Entry'!U196)</f>
        <v>0</v>
      </c>
      <c r="V196" s="125">
        <f>ABS('Data Analysis'!V196-'Double Entry'!V196)</f>
        <v>0</v>
      </c>
      <c r="W196" s="125">
        <f>ABS('Data Analysis'!W196-'Double Entry'!W196)</f>
        <v>0</v>
      </c>
      <c r="X196" s="125">
        <f>ABS('Data Analysis'!X196-'Double Entry'!X196)</f>
        <v>0</v>
      </c>
      <c r="Y196" s="125">
        <f>ABS('Data Analysis'!Y196-'Double Entry'!Y196)</f>
        <v>0</v>
      </c>
      <c r="Z196" s="125">
        <f>ABS('Data Analysis'!Z196-'Double Entry'!Z196)</f>
        <v>0</v>
      </c>
      <c r="AA196" s="125">
        <f>ABS('Data Analysis'!AA196-'Double Entry'!AA196)</f>
        <v>0</v>
      </c>
      <c r="AB196" s="125">
        <f>ABS('Data Analysis'!AB196-'Double Entry'!AB196)</f>
        <v>0</v>
      </c>
      <c r="AC196" s="125">
        <f>ABS('Data Analysis'!AC196-'Double Entry'!AC196)</f>
        <v>0</v>
      </c>
      <c r="AD196" s="125">
        <f>ABS('Data Analysis'!AD196-'Double Entry'!AD196)</f>
        <v>0</v>
      </c>
    </row>
    <row r="197" spans="1:30" ht="12.75">
      <c r="A197" s="124">
        <f t="shared" si="2"/>
      </c>
      <c r="B197" s="56"/>
      <c r="C197" s="57"/>
      <c r="E197" s="27"/>
      <c r="G197" s="125">
        <f>IF('Data Analysis'!G197='Double Entry'!G197,0,1)</f>
        <v>0</v>
      </c>
      <c r="H197" s="125">
        <f>ABS('Data Analysis'!H197-'Double Entry'!H197)</f>
        <v>0</v>
      </c>
      <c r="I197" s="125">
        <f>ABS('Data Analysis'!I197-'Double Entry'!I197)</f>
        <v>0</v>
      </c>
      <c r="J197" s="125">
        <f>ABS('Data Analysis'!J197-'Double Entry'!J197)</f>
        <v>0</v>
      </c>
      <c r="K197" s="125">
        <f>ABS('Data Analysis'!K197-'Double Entry'!K197)</f>
        <v>0</v>
      </c>
      <c r="L197" s="125">
        <f>ABS('Data Analysis'!L197-'Double Entry'!L197)</f>
        <v>0</v>
      </c>
      <c r="M197" s="125">
        <f>ABS('Data Analysis'!M197-'Double Entry'!M197)</f>
        <v>0</v>
      </c>
      <c r="N197" s="125">
        <f>ABS('Data Analysis'!N197-'Double Entry'!N197)</f>
        <v>0</v>
      </c>
      <c r="O197" s="125">
        <f>ABS('Data Analysis'!O197-'Double Entry'!O197)</f>
        <v>0</v>
      </c>
      <c r="P197" s="125">
        <f>ABS('Data Analysis'!P197-'Double Entry'!P197)</f>
        <v>0</v>
      </c>
      <c r="Q197" s="125">
        <f>ABS('Data Analysis'!Q197-'Double Entry'!Q197)</f>
        <v>0</v>
      </c>
      <c r="R197" s="125">
        <f>ABS('Data Analysis'!R197-'Double Entry'!R197)</f>
        <v>0</v>
      </c>
      <c r="S197" s="125">
        <f>ABS('Data Analysis'!S197-'Double Entry'!S197)</f>
        <v>0</v>
      </c>
      <c r="T197" s="125">
        <f>ABS('Data Analysis'!T197-'Double Entry'!T197)</f>
        <v>0</v>
      </c>
      <c r="U197" s="125">
        <f>ABS('Data Analysis'!U197-'Double Entry'!U197)</f>
        <v>0</v>
      </c>
      <c r="V197" s="125">
        <f>ABS('Data Analysis'!V197-'Double Entry'!V197)</f>
        <v>0</v>
      </c>
      <c r="W197" s="125">
        <f>ABS('Data Analysis'!W197-'Double Entry'!W197)</f>
        <v>0</v>
      </c>
      <c r="X197" s="125">
        <f>ABS('Data Analysis'!X197-'Double Entry'!X197)</f>
        <v>0</v>
      </c>
      <c r="Y197" s="125">
        <f>ABS('Data Analysis'!Y197-'Double Entry'!Y197)</f>
        <v>0</v>
      </c>
      <c r="Z197" s="125">
        <f>ABS('Data Analysis'!Z197-'Double Entry'!Z197)</f>
        <v>0</v>
      </c>
      <c r="AA197" s="125">
        <f>ABS('Data Analysis'!AA197-'Double Entry'!AA197)</f>
        <v>0</v>
      </c>
      <c r="AB197" s="125">
        <f>ABS('Data Analysis'!AB197-'Double Entry'!AB197)</f>
        <v>0</v>
      </c>
      <c r="AC197" s="125">
        <f>ABS('Data Analysis'!AC197-'Double Entry'!AC197)</f>
        <v>0</v>
      </c>
      <c r="AD197" s="125">
        <f>ABS('Data Analysis'!AD197-'Double Entry'!AD197)</f>
        <v>0</v>
      </c>
    </row>
    <row r="198" spans="1:30" ht="12.75">
      <c r="A198" s="124">
        <f t="shared" si="2"/>
      </c>
      <c r="B198" s="56"/>
      <c r="C198" s="57"/>
      <c r="E198" s="27"/>
      <c r="G198" s="125">
        <f>IF('Data Analysis'!G198='Double Entry'!G198,0,1)</f>
        <v>0</v>
      </c>
      <c r="H198" s="125">
        <f>ABS('Data Analysis'!H198-'Double Entry'!H198)</f>
        <v>0</v>
      </c>
      <c r="I198" s="125">
        <f>ABS('Data Analysis'!I198-'Double Entry'!I198)</f>
        <v>0</v>
      </c>
      <c r="J198" s="125">
        <f>ABS('Data Analysis'!J198-'Double Entry'!J198)</f>
        <v>0</v>
      </c>
      <c r="K198" s="125">
        <f>ABS('Data Analysis'!K198-'Double Entry'!K198)</f>
        <v>0</v>
      </c>
      <c r="L198" s="125">
        <f>ABS('Data Analysis'!L198-'Double Entry'!L198)</f>
        <v>0</v>
      </c>
      <c r="M198" s="125">
        <f>ABS('Data Analysis'!M198-'Double Entry'!M198)</f>
        <v>0</v>
      </c>
      <c r="N198" s="125">
        <f>ABS('Data Analysis'!N198-'Double Entry'!N198)</f>
        <v>0</v>
      </c>
      <c r="O198" s="125">
        <f>ABS('Data Analysis'!O198-'Double Entry'!O198)</f>
        <v>0</v>
      </c>
      <c r="P198" s="125">
        <f>ABS('Data Analysis'!P198-'Double Entry'!P198)</f>
        <v>0</v>
      </c>
      <c r="Q198" s="125">
        <f>ABS('Data Analysis'!Q198-'Double Entry'!Q198)</f>
        <v>0</v>
      </c>
      <c r="R198" s="125">
        <f>ABS('Data Analysis'!R198-'Double Entry'!R198)</f>
        <v>0</v>
      </c>
      <c r="S198" s="125">
        <f>ABS('Data Analysis'!S198-'Double Entry'!S198)</f>
        <v>0</v>
      </c>
      <c r="T198" s="125">
        <f>ABS('Data Analysis'!T198-'Double Entry'!T198)</f>
        <v>0</v>
      </c>
      <c r="U198" s="125">
        <f>ABS('Data Analysis'!U198-'Double Entry'!U198)</f>
        <v>0</v>
      </c>
      <c r="V198" s="125">
        <f>ABS('Data Analysis'!V198-'Double Entry'!V198)</f>
        <v>0</v>
      </c>
      <c r="W198" s="125">
        <f>ABS('Data Analysis'!W198-'Double Entry'!W198)</f>
        <v>0</v>
      </c>
      <c r="X198" s="125">
        <f>ABS('Data Analysis'!X198-'Double Entry'!X198)</f>
        <v>0</v>
      </c>
      <c r="Y198" s="125">
        <f>ABS('Data Analysis'!Y198-'Double Entry'!Y198)</f>
        <v>0</v>
      </c>
      <c r="Z198" s="125">
        <f>ABS('Data Analysis'!Z198-'Double Entry'!Z198)</f>
        <v>0</v>
      </c>
      <c r="AA198" s="125">
        <f>ABS('Data Analysis'!AA198-'Double Entry'!AA198)</f>
        <v>0</v>
      </c>
      <c r="AB198" s="125">
        <f>ABS('Data Analysis'!AB198-'Double Entry'!AB198)</f>
        <v>0</v>
      </c>
      <c r="AC198" s="125">
        <f>ABS('Data Analysis'!AC198-'Double Entry'!AC198)</f>
        <v>0</v>
      </c>
      <c r="AD198" s="125">
        <f>ABS('Data Analysis'!AD198-'Double Entry'!AD198)</f>
        <v>0</v>
      </c>
    </row>
    <row r="199" spans="1:30" ht="12.75">
      <c r="A199" s="124">
        <f t="shared" si="2"/>
      </c>
      <c r="B199" s="56"/>
      <c r="C199" s="57"/>
      <c r="E199" s="27"/>
      <c r="G199" s="125">
        <f>IF('Data Analysis'!G199='Double Entry'!G199,0,1)</f>
        <v>0</v>
      </c>
      <c r="H199" s="125">
        <f>ABS('Data Analysis'!H199-'Double Entry'!H199)</f>
        <v>0</v>
      </c>
      <c r="I199" s="125">
        <f>ABS('Data Analysis'!I199-'Double Entry'!I199)</f>
        <v>0</v>
      </c>
      <c r="J199" s="125">
        <f>ABS('Data Analysis'!J199-'Double Entry'!J199)</f>
        <v>0</v>
      </c>
      <c r="K199" s="125">
        <f>ABS('Data Analysis'!K199-'Double Entry'!K199)</f>
        <v>0</v>
      </c>
      <c r="L199" s="125">
        <f>ABS('Data Analysis'!L199-'Double Entry'!L199)</f>
        <v>0</v>
      </c>
      <c r="M199" s="125">
        <f>ABS('Data Analysis'!M199-'Double Entry'!M199)</f>
        <v>0</v>
      </c>
      <c r="N199" s="125">
        <f>ABS('Data Analysis'!N199-'Double Entry'!N199)</f>
        <v>0</v>
      </c>
      <c r="O199" s="125">
        <f>ABS('Data Analysis'!O199-'Double Entry'!O199)</f>
        <v>0</v>
      </c>
      <c r="P199" s="125">
        <f>ABS('Data Analysis'!P199-'Double Entry'!P199)</f>
        <v>0</v>
      </c>
      <c r="Q199" s="125">
        <f>ABS('Data Analysis'!Q199-'Double Entry'!Q199)</f>
        <v>0</v>
      </c>
      <c r="R199" s="125">
        <f>ABS('Data Analysis'!R199-'Double Entry'!R199)</f>
        <v>0</v>
      </c>
      <c r="S199" s="125">
        <f>ABS('Data Analysis'!S199-'Double Entry'!S199)</f>
        <v>0</v>
      </c>
      <c r="T199" s="125">
        <f>ABS('Data Analysis'!T199-'Double Entry'!T199)</f>
        <v>0</v>
      </c>
      <c r="U199" s="125">
        <f>ABS('Data Analysis'!U199-'Double Entry'!U199)</f>
        <v>0</v>
      </c>
      <c r="V199" s="125">
        <f>ABS('Data Analysis'!V199-'Double Entry'!V199)</f>
        <v>0</v>
      </c>
      <c r="W199" s="125">
        <f>ABS('Data Analysis'!W199-'Double Entry'!W199)</f>
        <v>0</v>
      </c>
      <c r="X199" s="125">
        <f>ABS('Data Analysis'!X199-'Double Entry'!X199)</f>
        <v>0</v>
      </c>
      <c r="Y199" s="125">
        <f>ABS('Data Analysis'!Y199-'Double Entry'!Y199)</f>
        <v>0</v>
      </c>
      <c r="Z199" s="125">
        <f>ABS('Data Analysis'!Z199-'Double Entry'!Z199)</f>
        <v>0</v>
      </c>
      <c r="AA199" s="125">
        <f>ABS('Data Analysis'!AA199-'Double Entry'!AA199)</f>
        <v>0</v>
      </c>
      <c r="AB199" s="125">
        <f>ABS('Data Analysis'!AB199-'Double Entry'!AB199)</f>
        <v>0</v>
      </c>
      <c r="AC199" s="125">
        <f>ABS('Data Analysis'!AC199-'Double Entry'!AC199)</f>
        <v>0</v>
      </c>
      <c r="AD199" s="125">
        <f>ABS('Data Analysis'!AD199-'Double Entry'!AD199)</f>
        <v>0</v>
      </c>
    </row>
    <row r="200" spans="1:30" ht="12.75">
      <c r="A200" s="124">
        <f t="shared" si="2"/>
      </c>
      <c r="B200" s="56"/>
      <c r="C200" s="57"/>
      <c r="E200" s="27"/>
      <c r="G200" s="125">
        <f>IF('Data Analysis'!G200='Double Entry'!G200,0,1)</f>
        <v>0</v>
      </c>
      <c r="H200" s="125">
        <f>ABS('Data Analysis'!H200-'Double Entry'!H200)</f>
        <v>0</v>
      </c>
      <c r="I200" s="125">
        <f>ABS('Data Analysis'!I200-'Double Entry'!I200)</f>
        <v>0</v>
      </c>
      <c r="J200" s="125">
        <f>ABS('Data Analysis'!J200-'Double Entry'!J200)</f>
        <v>0</v>
      </c>
      <c r="K200" s="125">
        <f>ABS('Data Analysis'!K200-'Double Entry'!K200)</f>
        <v>0</v>
      </c>
      <c r="L200" s="125">
        <f>ABS('Data Analysis'!L200-'Double Entry'!L200)</f>
        <v>0</v>
      </c>
      <c r="M200" s="125">
        <f>ABS('Data Analysis'!M200-'Double Entry'!M200)</f>
        <v>0</v>
      </c>
      <c r="N200" s="125">
        <f>ABS('Data Analysis'!N200-'Double Entry'!N200)</f>
        <v>0</v>
      </c>
      <c r="O200" s="125">
        <f>ABS('Data Analysis'!O200-'Double Entry'!O200)</f>
        <v>0</v>
      </c>
      <c r="P200" s="125">
        <f>ABS('Data Analysis'!P200-'Double Entry'!P200)</f>
        <v>0</v>
      </c>
      <c r="Q200" s="125">
        <f>ABS('Data Analysis'!Q200-'Double Entry'!Q200)</f>
        <v>0</v>
      </c>
      <c r="R200" s="125">
        <f>ABS('Data Analysis'!R200-'Double Entry'!R200)</f>
        <v>0</v>
      </c>
      <c r="S200" s="125">
        <f>ABS('Data Analysis'!S200-'Double Entry'!S200)</f>
        <v>0</v>
      </c>
      <c r="T200" s="125">
        <f>ABS('Data Analysis'!T200-'Double Entry'!T200)</f>
        <v>0</v>
      </c>
      <c r="U200" s="125">
        <f>ABS('Data Analysis'!U200-'Double Entry'!U200)</f>
        <v>0</v>
      </c>
      <c r="V200" s="125">
        <f>ABS('Data Analysis'!V200-'Double Entry'!V200)</f>
        <v>0</v>
      </c>
      <c r="W200" s="125">
        <f>ABS('Data Analysis'!W200-'Double Entry'!W200)</f>
        <v>0</v>
      </c>
      <c r="X200" s="125">
        <f>ABS('Data Analysis'!X200-'Double Entry'!X200)</f>
        <v>0</v>
      </c>
      <c r="Y200" s="125">
        <f>ABS('Data Analysis'!Y200-'Double Entry'!Y200)</f>
        <v>0</v>
      </c>
      <c r="Z200" s="125">
        <f>ABS('Data Analysis'!Z200-'Double Entry'!Z200)</f>
        <v>0</v>
      </c>
      <c r="AA200" s="125">
        <f>ABS('Data Analysis'!AA200-'Double Entry'!AA200)</f>
        <v>0</v>
      </c>
      <c r="AB200" s="125">
        <f>ABS('Data Analysis'!AB200-'Double Entry'!AB200)</f>
        <v>0</v>
      </c>
      <c r="AC200" s="125">
        <f>ABS('Data Analysis'!AC200-'Double Entry'!AC200)</f>
        <v>0</v>
      </c>
      <c r="AD200" s="125">
        <f>ABS('Data Analysis'!AD200-'Double Entry'!AD200)</f>
        <v>0</v>
      </c>
    </row>
    <row r="201" spans="1:30" ht="12.75">
      <c r="A201" s="124">
        <f t="shared" si="2"/>
      </c>
      <c r="B201" s="56"/>
      <c r="C201" s="57"/>
      <c r="E201" s="27"/>
      <c r="G201" s="125">
        <f>IF('Data Analysis'!G201='Double Entry'!G201,0,1)</f>
        <v>0</v>
      </c>
      <c r="H201" s="125">
        <f>ABS('Data Analysis'!H201-'Double Entry'!H201)</f>
        <v>0</v>
      </c>
      <c r="I201" s="125">
        <f>ABS('Data Analysis'!I201-'Double Entry'!I201)</f>
        <v>0</v>
      </c>
      <c r="J201" s="125">
        <f>ABS('Data Analysis'!J201-'Double Entry'!J201)</f>
        <v>0</v>
      </c>
      <c r="K201" s="125">
        <f>ABS('Data Analysis'!K201-'Double Entry'!K201)</f>
        <v>0</v>
      </c>
      <c r="L201" s="125">
        <f>ABS('Data Analysis'!L201-'Double Entry'!L201)</f>
        <v>0</v>
      </c>
      <c r="M201" s="125">
        <f>ABS('Data Analysis'!M201-'Double Entry'!M201)</f>
        <v>0</v>
      </c>
      <c r="N201" s="125">
        <f>ABS('Data Analysis'!N201-'Double Entry'!N201)</f>
        <v>0</v>
      </c>
      <c r="O201" s="125">
        <f>ABS('Data Analysis'!O201-'Double Entry'!O201)</f>
        <v>0</v>
      </c>
      <c r="P201" s="125">
        <f>ABS('Data Analysis'!P201-'Double Entry'!P201)</f>
        <v>0</v>
      </c>
      <c r="Q201" s="125">
        <f>ABS('Data Analysis'!Q201-'Double Entry'!Q201)</f>
        <v>0</v>
      </c>
      <c r="R201" s="125">
        <f>ABS('Data Analysis'!R201-'Double Entry'!R201)</f>
        <v>0</v>
      </c>
      <c r="S201" s="125">
        <f>ABS('Data Analysis'!S201-'Double Entry'!S201)</f>
        <v>0</v>
      </c>
      <c r="T201" s="125">
        <f>ABS('Data Analysis'!T201-'Double Entry'!T201)</f>
        <v>0</v>
      </c>
      <c r="U201" s="125">
        <f>ABS('Data Analysis'!U201-'Double Entry'!U201)</f>
        <v>0</v>
      </c>
      <c r="V201" s="125">
        <f>ABS('Data Analysis'!V201-'Double Entry'!V201)</f>
        <v>0</v>
      </c>
      <c r="W201" s="125">
        <f>ABS('Data Analysis'!W201-'Double Entry'!W201)</f>
        <v>0</v>
      </c>
      <c r="X201" s="125">
        <f>ABS('Data Analysis'!X201-'Double Entry'!X201)</f>
        <v>0</v>
      </c>
      <c r="Y201" s="125">
        <f>ABS('Data Analysis'!Y201-'Double Entry'!Y201)</f>
        <v>0</v>
      </c>
      <c r="Z201" s="125">
        <f>ABS('Data Analysis'!Z201-'Double Entry'!Z201)</f>
        <v>0</v>
      </c>
      <c r="AA201" s="125">
        <f>ABS('Data Analysis'!AA201-'Double Entry'!AA201)</f>
        <v>0</v>
      </c>
      <c r="AB201" s="125">
        <f>ABS('Data Analysis'!AB201-'Double Entry'!AB201)</f>
        <v>0</v>
      </c>
      <c r="AC201" s="125">
        <f>ABS('Data Analysis'!AC201-'Double Entry'!AC201)</f>
        <v>0</v>
      </c>
      <c r="AD201" s="125">
        <f>ABS('Data Analysis'!AD201-'Double Entry'!AD201)</f>
        <v>0</v>
      </c>
    </row>
    <row r="202" spans="1:30" ht="12.75">
      <c r="A202" s="124">
        <f t="shared" si="2"/>
      </c>
      <c r="B202" s="56"/>
      <c r="C202" s="57"/>
      <c r="E202" s="27"/>
      <c r="G202" s="125">
        <f>IF('Data Analysis'!G202='Double Entry'!G202,0,1)</f>
        <v>0</v>
      </c>
      <c r="H202" s="125">
        <f>ABS('Data Analysis'!H202-'Double Entry'!H202)</f>
        <v>0</v>
      </c>
      <c r="I202" s="125">
        <f>ABS('Data Analysis'!I202-'Double Entry'!I202)</f>
        <v>0</v>
      </c>
      <c r="J202" s="125">
        <f>ABS('Data Analysis'!J202-'Double Entry'!J202)</f>
        <v>0</v>
      </c>
      <c r="K202" s="125">
        <f>ABS('Data Analysis'!K202-'Double Entry'!K202)</f>
        <v>0</v>
      </c>
      <c r="L202" s="125">
        <f>ABS('Data Analysis'!L202-'Double Entry'!L202)</f>
        <v>0</v>
      </c>
      <c r="M202" s="125">
        <f>ABS('Data Analysis'!M202-'Double Entry'!M202)</f>
        <v>0</v>
      </c>
      <c r="N202" s="125">
        <f>ABS('Data Analysis'!N202-'Double Entry'!N202)</f>
        <v>0</v>
      </c>
      <c r="O202" s="125">
        <f>ABS('Data Analysis'!O202-'Double Entry'!O202)</f>
        <v>0</v>
      </c>
      <c r="P202" s="125">
        <f>ABS('Data Analysis'!P202-'Double Entry'!P202)</f>
        <v>0</v>
      </c>
      <c r="Q202" s="125">
        <f>ABS('Data Analysis'!Q202-'Double Entry'!Q202)</f>
        <v>0</v>
      </c>
      <c r="R202" s="125">
        <f>ABS('Data Analysis'!R202-'Double Entry'!R202)</f>
        <v>0</v>
      </c>
      <c r="S202" s="125">
        <f>ABS('Data Analysis'!S202-'Double Entry'!S202)</f>
        <v>0</v>
      </c>
      <c r="T202" s="125">
        <f>ABS('Data Analysis'!T202-'Double Entry'!T202)</f>
        <v>0</v>
      </c>
      <c r="U202" s="125">
        <f>ABS('Data Analysis'!U202-'Double Entry'!U202)</f>
        <v>0</v>
      </c>
      <c r="V202" s="125">
        <f>ABS('Data Analysis'!V202-'Double Entry'!V202)</f>
        <v>0</v>
      </c>
      <c r="W202" s="125">
        <f>ABS('Data Analysis'!W202-'Double Entry'!W202)</f>
        <v>0</v>
      </c>
      <c r="X202" s="125">
        <f>ABS('Data Analysis'!X202-'Double Entry'!X202)</f>
        <v>0</v>
      </c>
      <c r="Y202" s="125">
        <f>ABS('Data Analysis'!Y202-'Double Entry'!Y202)</f>
        <v>0</v>
      </c>
      <c r="Z202" s="125">
        <f>ABS('Data Analysis'!Z202-'Double Entry'!Z202)</f>
        <v>0</v>
      </c>
      <c r="AA202" s="125">
        <f>ABS('Data Analysis'!AA202-'Double Entry'!AA202)</f>
        <v>0</v>
      </c>
      <c r="AB202" s="125">
        <f>ABS('Data Analysis'!AB202-'Double Entry'!AB202)</f>
        <v>0</v>
      </c>
      <c r="AC202" s="125">
        <f>ABS('Data Analysis'!AC202-'Double Entry'!AC202)</f>
        <v>0</v>
      </c>
      <c r="AD202" s="125">
        <f>ABS('Data Analysis'!AD202-'Double Entry'!AD202)</f>
        <v>0</v>
      </c>
    </row>
    <row r="203" spans="1:30" ht="12.75">
      <c r="A203" s="124">
        <f t="shared" si="2"/>
      </c>
      <c r="B203" s="56"/>
      <c r="C203" s="57"/>
      <c r="E203" s="27"/>
      <c r="G203" s="125">
        <f>IF('Data Analysis'!G203='Double Entry'!G203,0,1)</f>
        <v>0</v>
      </c>
      <c r="H203" s="125">
        <f>ABS('Data Analysis'!H203-'Double Entry'!H203)</f>
        <v>0</v>
      </c>
      <c r="I203" s="125">
        <f>ABS('Data Analysis'!I203-'Double Entry'!I203)</f>
        <v>0</v>
      </c>
      <c r="J203" s="125">
        <f>ABS('Data Analysis'!J203-'Double Entry'!J203)</f>
        <v>0</v>
      </c>
      <c r="K203" s="125">
        <f>ABS('Data Analysis'!K203-'Double Entry'!K203)</f>
        <v>0</v>
      </c>
      <c r="L203" s="125">
        <f>ABS('Data Analysis'!L203-'Double Entry'!L203)</f>
        <v>0</v>
      </c>
      <c r="M203" s="125">
        <f>ABS('Data Analysis'!M203-'Double Entry'!M203)</f>
        <v>0</v>
      </c>
      <c r="N203" s="125">
        <f>ABS('Data Analysis'!N203-'Double Entry'!N203)</f>
        <v>0</v>
      </c>
      <c r="O203" s="125">
        <f>ABS('Data Analysis'!O203-'Double Entry'!O203)</f>
        <v>0</v>
      </c>
      <c r="P203" s="125">
        <f>ABS('Data Analysis'!P203-'Double Entry'!P203)</f>
        <v>0</v>
      </c>
      <c r="Q203" s="125">
        <f>ABS('Data Analysis'!Q203-'Double Entry'!Q203)</f>
        <v>0</v>
      </c>
      <c r="R203" s="125">
        <f>ABS('Data Analysis'!R203-'Double Entry'!R203)</f>
        <v>0</v>
      </c>
      <c r="S203" s="125">
        <f>ABS('Data Analysis'!S203-'Double Entry'!S203)</f>
        <v>0</v>
      </c>
      <c r="T203" s="125">
        <f>ABS('Data Analysis'!T203-'Double Entry'!T203)</f>
        <v>0</v>
      </c>
      <c r="U203" s="125">
        <f>ABS('Data Analysis'!U203-'Double Entry'!U203)</f>
        <v>0</v>
      </c>
      <c r="V203" s="125">
        <f>ABS('Data Analysis'!V203-'Double Entry'!V203)</f>
        <v>0</v>
      </c>
      <c r="W203" s="125">
        <f>ABS('Data Analysis'!W203-'Double Entry'!W203)</f>
        <v>0</v>
      </c>
      <c r="X203" s="125">
        <f>ABS('Data Analysis'!X203-'Double Entry'!X203)</f>
        <v>0</v>
      </c>
      <c r="Y203" s="125">
        <f>ABS('Data Analysis'!Y203-'Double Entry'!Y203)</f>
        <v>0</v>
      </c>
      <c r="Z203" s="125">
        <f>ABS('Data Analysis'!Z203-'Double Entry'!Z203)</f>
        <v>0</v>
      </c>
      <c r="AA203" s="125">
        <f>ABS('Data Analysis'!AA203-'Double Entry'!AA203)</f>
        <v>0</v>
      </c>
      <c r="AB203" s="125">
        <f>ABS('Data Analysis'!AB203-'Double Entry'!AB203)</f>
        <v>0</v>
      </c>
      <c r="AC203" s="125">
        <f>ABS('Data Analysis'!AC203-'Double Entry'!AC203)</f>
        <v>0</v>
      </c>
      <c r="AD203" s="125">
        <f>ABS('Data Analysis'!AD203-'Double Entry'!AD203)</f>
        <v>0</v>
      </c>
    </row>
    <row r="204" spans="1:30" ht="12.75">
      <c r="A204" s="124">
        <f t="shared" si="2"/>
      </c>
      <c r="B204" s="56"/>
      <c r="C204" s="57"/>
      <c r="E204" s="27"/>
      <c r="G204" s="125">
        <f>IF('Data Analysis'!G204='Double Entry'!G204,0,1)</f>
        <v>0</v>
      </c>
      <c r="H204" s="125">
        <f>ABS('Data Analysis'!H204-'Double Entry'!H204)</f>
        <v>0</v>
      </c>
      <c r="I204" s="125">
        <f>ABS('Data Analysis'!I204-'Double Entry'!I204)</f>
        <v>0</v>
      </c>
      <c r="J204" s="125">
        <f>ABS('Data Analysis'!J204-'Double Entry'!J204)</f>
        <v>0</v>
      </c>
      <c r="K204" s="125">
        <f>ABS('Data Analysis'!K204-'Double Entry'!K204)</f>
        <v>0</v>
      </c>
      <c r="L204" s="125">
        <f>ABS('Data Analysis'!L204-'Double Entry'!L204)</f>
        <v>0</v>
      </c>
      <c r="M204" s="125">
        <f>ABS('Data Analysis'!M204-'Double Entry'!M204)</f>
        <v>0</v>
      </c>
      <c r="N204" s="125">
        <f>ABS('Data Analysis'!N204-'Double Entry'!N204)</f>
        <v>0</v>
      </c>
      <c r="O204" s="125">
        <f>ABS('Data Analysis'!O204-'Double Entry'!O204)</f>
        <v>0</v>
      </c>
      <c r="P204" s="125">
        <f>ABS('Data Analysis'!P204-'Double Entry'!P204)</f>
        <v>0</v>
      </c>
      <c r="Q204" s="125">
        <f>ABS('Data Analysis'!Q204-'Double Entry'!Q204)</f>
        <v>0</v>
      </c>
      <c r="R204" s="125">
        <f>ABS('Data Analysis'!R204-'Double Entry'!R204)</f>
        <v>0</v>
      </c>
      <c r="S204" s="125">
        <f>ABS('Data Analysis'!S204-'Double Entry'!S204)</f>
        <v>0</v>
      </c>
      <c r="T204" s="125">
        <f>ABS('Data Analysis'!T204-'Double Entry'!T204)</f>
        <v>0</v>
      </c>
      <c r="U204" s="125">
        <f>ABS('Data Analysis'!U204-'Double Entry'!U204)</f>
        <v>0</v>
      </c>
      <c r="V204" s="125">
        <f>ABS('Data Analysis'!V204-'Double Entry'!V204)</f>
        <v>0</v>
      </c>
      <c r="W204" s="125">
        <f>ABS('Data Analysis'!W204-'Double Entry'!W204)</f>
        <v>0</v>
      </c>
      <c r="X204" s="125">
        <f>ABS('Data Analysis'!X204-'Double Entry'!X204)</f>
        <v>0</v>
      </c>
      <c r="Y204" s="125">
        <f>ABS('Data Analysis'!Y204-'Double Entry'!Y204)</f>
        <v>0</v>
      </c>
      <c r="Z204" s="125">
        <f>ABS('Data Analysis'!Z204-'Double Entry'!Z204)</f>
        <v>0</v>
      </c>
      <c r="AA204" s="125">
        <f>ABS('Data Analysis'!AA204-'Double Entry'!AA204)</f>
        <v>0</v>
      </c>
      <c r="AB204" s="125">
        <f>ABS('Data Analysis'!AB204-'Double Entry'!AB204)</f>
        <v>0</v>
      </c>
      <c r="AC204" s="125">
        <f>ABS('Data Analysis'!AC204-'Double Entry'!AC204)</f>
        <v>0</v>
      </c>
      <c r="AD204" s="125">
        <f>ABS('Data Analysis'!AD204-'Double Entry'!AD204)</f>
        <v>0</v>
      </c>
    </row>
    <row r="205" spans="1:30" ht="12.75">
      <c r="A205" s="124">
        <f t="shared" si="2"/>
      </c>
      <c r="B205" s="56"/>
      <c r="C205" s="57"/>
      <c r="E205" s="27"/>
      <c r="G205" s="125">
        <f>IF('Data Analysis'!G205='Double Entry'!G205,0,1)</f>
        <v>0</v>
      </c>
      <c r="H205" s="125">
        <f>ABS('Data Analysis'!H205-'Double Entry'!H205)</f>
        <v>0</v>
      </c>
      <c r="I205" s="125">
        <f>ABS('Data Analysis'!I205-'Double Entry'!I205)</f>
        <v>0</v>
      </c>
      <c r="J205" s="125">
        <f>ABS('Data Analysis'!J205-'Double Entry'!J205)</f>
        <v>0</v>
      </c>
      <c r="K205" s="125">
        <f>ABS('Data Analysis'!K205-'Double Entry'!K205)</f>
        <v>0</v>
      </c>
      <c r="L205" s="125">
        <f>ABS('Data Analysis'!L205-'Double Entry'!L205)</f>
        <v>0</v>
      </c>
      <c r="M205" s="125">
        <f>ABS('Data Analysis'!M205-'Double Entry'!M205)</f>
        <v>0</v>
      </c>
      <c r="N205" s="125">
        <f>ABS('Data Analysis'!N205-'Double Entry'!N205)</f>
        <v>0</v>
      </c>
      <c r="O205" s="125">
        <f>ABS('Data Analysis'!O205-'Double Entry'!O205)</f>
        <v>0</v>
      </c>
      <c r="P205" s="125">
        <f>ABS('Data Analysis'!P205-'Double Entry'!P205)</f>
        <v>0</v>
      </c>
      <c r="Q205" s="125">
        <f>ABS('Data Analysis'!Q205-'Double Entry'!Q205)</f>
        <v>0</v>
      </c>
      <c r="R205" s="125">
        <f>ABS('Data Analysis'!R205-'Double Entry'!R205)</f>
        <v>0</v>
      </c>
      <c r="S205" s="125">
        <f>ABS('Data Analysis'!S205-'Double Entry'!S205)</f>
        <v>0</v>
      </c>
      <c r="T205" s="125">
        <f>ABS('Data Analysis'!T205-'Double Entry'!T205)</f>
        <v>0</v>
      </c>
      <c r="U205" s="125">
        <f>ABS('Data Analysis'!U205-'Double Entry'!U205)</f>
        <v>0</v>
      </c>
      <c r="V205" s="125">
        <f>ABS('Data Analysis'!V205-'Double Entry'!V205)</f>
        <v>0</v>
      </c>
      <c r="W205" s="125">
        <f>ABS('Data Analysis'!W205-'Double Entry'!W205)</f>
        <v>0</v>
      </c>
      <c r="X205" s="125">
        <f>ABS('Data Analysis'!X205-'Double Entry'!X205)</f>
        <v>0</v>
      </c>
      <c r="Y205" s="125">
        <f>ABS('Data Analysis'!Y205-'Double Entry'!Y205)</f>
        <v>0</v>
      </c>
      <c r="Z205" s="125">
        <f>ABS('Data Analysis'!Z205-'Double Entry'!Z205)</f>
        <v>0</v>
      </c>
      <c r="AA205" s="125">
        <f>ABS('Data Analysis'!AA205-'Double Entry'!AA205)</f>
        <v>0</v>
      </c>
      <c r="AB205" s="125">
        <f>ABS('Data Analysis'!AB205-'Double Entry'!AB205)</f>
        <v>0</v>
      </c>
      <c r="AC205" s="125">
        <f>ABS('Data Analysis'!AC205-'Double Entry'!AC205)</f>
        <v>0</v>
      </c>
      <c r="AD205" s="125">
        <f>ABS('Data Analysis'!AD205-'Double Entry'!AD205)</f>
        <v>0</v>
      </c>
    </row>
    <row r="206" spans="1:30" ht="12.75">
      <c r="A206" s="124">
        <f t="shared" si="2"/>
      </c>
      <c r="B206" s="56"/>
      <c r="C206" s="57"/>
      <c r="E206" s="27"/>
      <c r="G206" s="125">
        <f>IF('Data Analysis'!G206='Double Entry'!G206,0,1)</f>
        <v>0</v>
      </c>
      <c r="H206" s="125">
        <f>ABS('Data Analysis'!H206-'Double Entry'!H206)</f>
        <v>0</v>
      </c>
      <c r="I206" s="125">
        <f>ABS('Data Analysis'!I206-'Double Entry'!I206)</f>
        <v>0</v>
      </c>
      <c r="J206" s="125">
        <f>ABS('Data Analysis'!J206-'Double Entry'!J206)</f>
        <v>0</v>
      </c>
      <c r="K206" s="125">
        <f>ABS('Data Analysis'!K206-'Double Entry'!K206)</f>
        <v>0</v>
      </c>
      <c r="L206" s="125">
        <f>ABS('Data Analysis'!L206-'Double Entry'!L206)</f>
        <v>0</v>
      </c>
      <c r="M206" s="125">
        <f>ABS('Data Analysis'!M206-'Double Entry'!M206)</f>
        <v>0</v>
      </c>
      <c r="N206" s="125">
        <f>ABS('Data Analysis'!N206-'Double Entry'!N206)</f>
        <v>0</v>
      </c>
      <c r="O206" s="125">
        <f>ABS('Data Analysis'!O206-'Double Entry'!O206)</f>
        <v>0</v>
      </c>
      <c r="P206" s="125">
        <f>ABS('Data Analysis'!P206-'Double Entry'!P206)</f>
        <v>0</v>
      </c>
      <c r="Q206" s="125">
        <f>ABS('Data Analysis'!Q206-'Double Entry'!Q206)</f>
        <v>0</v>
      </c>
      <c r="R206" s="125">
        <f>ABS('Data Analysis'!R206-'Double Entry'!R206)</f>
        <v>0</v>
      </c>
      <c r="S206" s="125">
        <f>ABS('Data Analysis'!S206-'Double Entry'!S206)</f>
        <v>0</v>
      </c>
      <c r="T206" s="125">
        <f>ABS('Data Analysis'!T206-'Double Entry'!T206)</f>
        <v>0</v>
      </c>
      <c r="U206" s="125">
        <f>ABS('Data Analysis'!U206-'Double Entry'!U206)</f>
        <v>0</v>
      </c>
      <c r="V206" s="125">
        <f>ABS('Data Analysis'!V206-'Double Entry'!V206)</f>
        <v>0</v>
      </c>
      <c r="W206" s="125">
        <f>ABS('Data Analysis'!W206-'Double Entry'!W206)</f>
        <v>0</v>
      </c>
      <c r="X206" s="125">
        <f>ABS('Data Analysis'!X206-'Double Entry'!X206)</f>
        <v>0</v>
      </c>
      <c r="Y206" s="125">
        <f>ABS('Data Analysis'!Y206-'Double Entry'!Y206)</f>
        <v>0</v>
      </c>
      <c r="Z206" s="125">
        <f>ABS('Data Analysis'!Z206-'Double Entry'!Z206)</f>
        <v>0</v>
      </c>
      <c r="AA206" s="125">
        <f>ABS('Data Analysis'!AA206-'Double Entry'!AA206)</f>
        <v>0</v>
      </c>
      <c r="AB206" s="125">
        <f>ABS('Data Analysis'!AB206-'Double Entry'!AB206)</f>
        <v>0</v>
      </c>
      <c r="AC206" s="125">
        <f>ABS('Data Analysis'!AC206-'Double Entry'!AC206)</f>
        <v>0</v>
      </c>
      <c r="AD206" s="125">
        <f>ABS('Data Analysis'!AD206-'Double Entry'!AD206)</f>
        <v>0</v>
      </c>
    </row>
    <row r="207" spans="1:30" ht="12.75">
      <c r="A207" s="124">
        <f t="shared" si="2"/>
      </c>
      <c r="B207" s="56"/>
      <c r="C207" s="57"/>
      <c r="E207" s="27"/>
      <c r="G207" s="125">
        <f>IF('Data Analysis'!G207='Double Entry'!G207,0,1)</f>
        <v>0</v>
      </c>
      <c r="H207" s="125">
        <f>ABS('Data Analysis'!H207-'Double Entry'!H207)</f>
        <v>0</v>
      </c>
      <c r="I207" s="125">
        <f>ABS('Data Analysis'!I207-'Double Entry'!I207)</f>
        <v>0</v>
      </c>
      <c r="J207" s="125">
        <f>ABS('Data Analysis'!J207-'Double Entry'!J207)</f>
        <v>0</v>
      </c>
      <c r="K207" s="125">
        <f>ABS('Data Analysis'!K207-'Double Entry'!K207)</f>
        <v>0</v>
      </c>
      <c r="L207" s="125">
        <f>ABS('Data Analysis'!L207-'Double Entry'!L207)</f>
        <v>0</v>
      </c>
      <c r="M207" s="125">
        <f>ABS('Data Analysis'!M207-'Double Entry'!M207)</f>
        <v>0</v>
      </c>
      <c r="N207" s="125">
        <f>ABS('Data Analysis'!N207-'Double Entry'!N207)</f>
        <v>0</v>
      </c>
      <c r="O207" s="125">
        <f>ABS('Data Analysis'!O207-'Double Entry'!O207)</f>
        <v>0</v>
      </c>
      <c r="P207" s="125">
        <f>ABS('Data Analysis'!P207-'Double Entry'!P207)</f>
        <v>0</v>
      </c>
      <c r="Q207" s="125">
        <f>ABS('Data Analysis'!Q207-'Double Entry'!Q207)</f>
        <v>0</v>
      </c>
      <c r="R207" s="125">
        <f>ABS('Data Analysis'!R207-'Double Entry'!R207)</f>
        <v>0</v>
      </c>
      <c r="S207" s="125">
        <f>ABS('Data Analysis'!S207-'Double Entry'!S207)</f>
        <v>0</v>
      </c>
      <c r="T207" s="125">
        <f>ABS('Data Analysis'!T207-'Double Entry'!T207)</f>
        <v>0</v>
      </c>
      <c r="U207" s="125">
        <f>ABS('Data Analysis'!U207-'Double Entry'!U207)</f>
        <v>0</v>
      </c>
      <c r="V207" s="125">
        <f>ABS('Data Analysis'!V207-'Double Entry'!V207)</f>
        <v>0</v>
      </c>
      <c r="W207" s="125">
        <f>ABS('Data Analysis'!W207-'Double Entry'!W207)</f>
        <v>0</v>
      </c>
      <c r="X207" s="125">
        <f>ABS('Data Analysis'!X207-'Double Entry'!X207)</f>
        <v>0</v>
      </c>
      <c r="Y207" s="125">
        <f>ABS('Data Analysis'!Y207-'Double Entry'!Y207)</f>
        <v>0</v>
      </c>
      <c r="Z207" s="125">
        <f>ABS('Data Analysis'!Z207-'Double Entry'!Z207)</f>
        <v>0</v>
      </c>
      <c r="AA207" s="125">
        <f>ABS('Data Analysis'!AA207-'Double Entry'!AA207)</f>
        <v>0</v>
      </c>
      <c r="AB207" s="125">
        <f>ABS('Data Analysis'!AB207-'Double Entry'!AB207)</f>
        <v>0</v>
      </c>
      <c r="AC207" s="125">
        <f>ABS('Data Analysis'!AC207-'Double Entry'!AC207)</f>
        <v>0</v>
      </c>
      <c r="AD207" s="125">
        <f>ABS('Data Analysis'!AD207-'Double Entry'!AD207)</f>
        <v>0</v>
      </c>
    </row>
    <row r="208" spans="1:30" ht="12.75">
      <c r="A208" s="124">
        <f t="shared" si="2"/>
      </c>
      <c r="B208" s="56"/>
      <c r="C208" s="57"/>
      <c r="E208" s="27"/>
      <c r="G208" s="125">
        <f>IF('Data Analysis'!G208='Double Entry'!G208,0,1)</f>
        <v>0</v>
      </c>
      <c r="H208" s="125">
        <f>ABS('Data Analysis'!H208-'Double Entry'!H208)</f>
        <v>0</v>
      </c>
      <c r="I208" s="125">
        <f>ABS('Data Analysis'!I208-'Double Entry'!I208)</f>
        <v>0</v>
      </c>
      <c r="J208" s="125">
        <f>ABS('Data Analysis'!J208-'Double Entry'!J208)</f>
        <v>0</v>
      </c>
      <c r="K208" s="125">
        <f>ABS('Data Analysis'!K208-'Double Entry'!K208)</f>
        <v>0</v>
      </c>
      <c r="L208" s="125">
        <f>ABS('Data Analysis'!L208-'Double Entry'!L208)</f>
        <v>0</v>
      </c>
      <c r="M208" s="125">
        <f>ABS('Data Analysis'!M208-'Double Entry'!M208)</f>
        <v>0</v>
      </c>
      <c r="N208" s="125">
        <f>ABS('Data Analysis'!N208-'Double Entry'!N208)</f>
        <v>0</v>
      </c>
      <c r="O208" s="125">
        <f>ABS('Data Analysis'!O208-'Double Entry'!O208)</f>
        <v>0</v>
      </c>
      <c r="P208" s="125">
        <f>ABS('Data Analysis'!P208-'Double Entry'!P208)</f>
        <v>0</v>
      </c>
      <c r="Q208" s="125">
        <f>ABS('Data Analysis'!Q208-'Double Entry'!Q208)</f>
        <v>0</v>
      </c>
      <c r="R208" s="125">
        <f>ABS('Data Analysis'!R208-'Double Entry'!R208)</f>
        <v>0</v>
      </c>
      <c r="S208" s="125">
        <f>ABS('Data Analysis'!S208-'Double Entry'!S208)</f>
        <v>0</v>
      </c>
      <c r="T208" s="125">
        <f>ABS('Data Analysis'!T208-'Double Entry'!T208)</f>
        <v>0</v>
      </c>
      <c r="U208" s="125">
        <f>ABS('Data Analysis'!U208-'Double Entry'!U208)</f>
        <v>0</v>
      </c>
      <c r="V208" s="125">
        <f>ABS('Data Analysis'!V208-'Double Entry'!V208)</f>
        <v>0</v>
      </c>
      <c r="W208" s="125">
        <f>ABS('Data Analysis'!W208-'Double Entry'!W208)</f>
        <v>0</v>
      </c>
      <c r="X208" s="125">
        <f>ABS('Data Analysis'!X208-'Double Entry'!X208)</f>
        <v>0</v>
      </c>
      <c r="Y208" s="125">
        <f>ABS('Data Analysis'!Y208-'Double Entry'!Y208)</f>
        <v>0</v>
      </c>
      <c r="Z208" s="125">
        <f>ABS('Data Analysis'!Z208-'Double Entry'!Z208)</f>
        <v>0</v>
      </c>
      <c r="AA208" s="125">
        <f>ABS('Data Analysis'!AA208-'Double Entry'!AA208)</f>
        <v>0</v>
      </c>
      <c r="AB208" s="125">
        <f>ABS('Data Analysis'!AB208-'Double Entry'!AB208)</f>
        <v>0</v>
      </c>
      <c r="AC208" s="125">
        <f>ABS('Data Analysis'!AC208-'Double Entry'!AC208)</f>
        <v>0</v>
      </c>
      <c r="AD208" s="125">
        <f>ABS('Data Analysis'!AD208-'Double Entry'!AD208)</f>
        <v>0</v>
      </c>
    </row>
    <row r="209" spans="1:30" ht="12.75">
      <c r="A209" s="124">
        <f t="shared" si="2"/>
      </c>
      <c r="B209" s="56"/>
      <c r="C209" s="57"/>
      <c r="E209" s="27"/>
      <c r="G209" s="125">
        <f>IF('Data Analysis'!G209='Double Entry'!G209,0,1)</f>
        <v>0</v>
      </c>
      <c r="H209" s="125">
        <f>ABS('Data Analysis'!H209-'Double Entry'!H209)</f>
        <v>0</v>
      </c>
      <c r="I209" s="125">
        <f>ABS('Data Analysis'!I209-'Double Entry'!I209)</f>
        <v>0</v>
      </c>
      <c r="J209" s="125">
        <f>ABS('Data Analysis'!J209-'Double Entry'!J209)</f>
        <v>0</v>
      </c>
      <c r="K209" s="125">
        <f>ABS('Data Analysis'!K209-'Double Entry'!K209)</f>
        <v>0</v>
      </c>
      <c r="L209" s="125">
        <f>ABS('Data Analysis'!L209-'Double Entry'!L209)</f>
        <v>0</v>
      </c>
      <c r="M209" s="125">
        <f>ABS('Data Analysis'!M209-'Double Entry'!M209)</f>
        <v>0</v>
      </c>
      <c r="N209" s="125">
        <f>ABS('Data Analysis'!N209-'Double Entry'!N209)</f>
        <v>0</v>
      </c>
      <c r="O209" s="125">
        <f>ABS('Data Analysis'!O209-'Double Entry'!O209)</f>
        <v>0</v>
      </c>
      <c r="P209" s="125">
        <f>ABS('Data Analysis'!P209-'Double Entry'!P209)</f>
        <v>0</v>
      </c>
      <c r="Q209" s="125">
        <f>ABS('Data Analysis'!Q209-'Double Entry'!Q209)</f>
        <v>0</v>
      </c>
      <c r="R209" s="125">
        <f>ABS('Data Analysis'!R209-'Double Entry'!R209)</f>
        <v>0</v>
      </c>
      <c r="S209" s="125">
        <f>ABS('Data Analysis'!S209-'Double Entry'!S209)</f>
        <v>0</v>
      </c>
      <c r="T209" s="125">
        <f>ABS('Data Analysis'!T209-'Double Entry'!T209)</f>
        <v>0</v>
      </c>
      <c r="U209" s="125">
        <f>ABS('Data Analysis'!U209-'Double Entry'!U209)</f>
        <v>0</v>
      </c>
      <c r="V209" s="125">
        <f>ABS('Data Analysis'!V209-'Double Entry'!V209)</f>
        <v>0</v>
      </c>
      <c r="W209" s="125">
        <f>ABS('Data Analysis'!W209-'Double Entry'!W209)</f>
        <v>0</v>
      </c>
      <c r="X209" s="125">
        <f>ABS('Data Analysis'!X209-'Double Entry'!X209)</f>
        <v>0</v>
      </c>
      <c r="Y209" s="125">
        <f>ABS('Data Analysis'!Y209-'Double Entry'!Y209)</f>
        <v>0</v>
      </c>
      <c r="Z209" s="125">
        <f>ABS('Data Analysis'!Z209-'Double Entry'!Z209)</f>
        <v>0</v>
      </c>
      <c r="AA209" s="125">
        <f>ABS('Data Analysis'!AA209-'Double Entry'!AA209)</f>
        <v>0</v>
      </c>
      <c r="AB209" s="125">
        <f>ABS('Data Analysis'!AB209-'Double Entry'!AB209)</f>
        <v>0</v>
      </c>
      <c r="AC209" s="125">
        <f>ABS('Data Analysis'!AC209-'Double Entry'!AC209)</f>
        <v>0</v>
      </c>
      <c r="AD209" s="125">
        <f>ABS('Data Analysis'!AD209-'Double Entry'!AD209)</f>
        <v>0</v>
      </c>
    </row>
    <row r="210" spans="1:30" ht="12.75">
      <c r="A210" s="124">
        <f t="shared" si="2"/>
      </c>
      <c r="B210" s="56"/>
      <c r="C210" s="57"/>
      <c r="E210" s="27"/>
      <c r="G210" s="125">
        <f>IF('Data Analysis'!G210='Double Entry'!G210,0,1)</f>
        <v>0</v>
      </c>
      <c r="H210" s="125">
        <f>ABS('Data Analysis'!H210-'Double Entry'!H210)</f>
        <v>0</v>
      </c>
      <c r="I210" s="125">
        <f>ABS('Data Analysis'!I210-'Double Entry'!I210)</f>
        <v>0</v>
      </c>
      <c r="J210" s="125">
        <f>ABS('Data Analysis'!J210-'Double Entry'!J210)</f>
        <v>0</v>
      </c>
      <c r="K210" s="125">
        <f>ABS('Data Analysis'!K210-'Double Entry'!K210)</f>
        <v>0</v>
      </c>
      <c r="L210" s="125">
        <f>ABS('Data Analysis'!L210-'Double Entry'!L210)</f>
        <v>0</v>
      </c>
      <c r="M210" s="125">
        <f>ABS('Data Analysis'!M210-'Double Entry'!M210)</f>
        <v>0</v>
      </c>
      <c r="N210" s="125">
        <f>ABS('Data Analysis'!N210-'Double Entry'!N210)</f>
        <v>0</v>
      </c>
      <c r="O210" s="125">
        <f>ABS('Data Analysis'!O210-'Double Entry'!O210)</f>
        <v>0</v>
      </c>
      <c r="P210" s="125">
        <f>ABS('Data Analysis'!P210-'Double Entry'!P210)</f>
        <v>0</v>
      </c>
      <c r="Q210" s="125">
        <f>ABS('Data Analysis'!Q210-'Double Entry'!Q210)</f>
        <v>0</v>
      </c>
      <c r="R210" s="125">
        <f>ABS('Data Analysis'!R210-'Double Entry'!R210)</f>
        <v>0</v>
      </c>
      <c r="S210" s="125">
        <f>ABS('Data Analysis'!S210-'Double Entry'!S210)</f>
        <v>0</v>
      </c>
      <c r="T210" s="125">
        <f>ABS('Data Analysis'!T210-'Double Entry'!T210)</f>
        <v>0</v>
      </c>
      <c r="U210" s="125">
        <f>ABS('Data Analysis'!U210-'Double Entry'!U210)</f>
        <v>0</v>
      </c>
      <c r="V210" s="125">
        <f>ABS('Data Analysis'!V210-'Double Entry'!V210)</f>
        <v>0</v>
      </c>
      <c r="W210" s="125">
        <f>ABS('Data Analysis'!W210-'Double Entry'!W210)</f>
        <v>0</v>
      </c>
      <c r="X210" s="125">
        <f>ABS('Data Analysis'!X210-'Double Entry'!X210)</f>
        <v>0</v>
      </c>
      <c r="Y210" s="125">
        <f>ABS('Data Analysis'!Y210-'Double Entry'!Y210)</f>
        <v>0</v>
      </c>
      <c r="Z210" s="125">
        <f>ABS('Data Analysis'!Z210-'Double Entry'!Z210)</f>
        <v>0</v>
      </c>
      <c r="AA210" s="125">
        <f>ABS('Data Analysis'!AA210-'Double Entry'!AA210)</f>
        <v>0</v>
      </c>
      <c r="AB210" s="125">
        <f>ABS('Data Analysis'!AB210-'Double Entry'!AB210)</f>
        <v>0</v>
      </c>
      <c r="AC210" s="125">
        <f>ABS('Data Analysis'!AC210-'Double Entry'!AC210)</f>
        <v>0</v>
      </c>
      <c r="AD210" s="125">
        <f>ABS('Data Analysis'!AD210-'Double Entry'!AD210)</f>
        <v>0</v>
      </c>
    </row>
    <row r="211" spans="1:30" ht="12.75">
      <c r="A211" s="124">
        <f t="shared" si="2"/>
      </c>
      <c r="B211" s="56"/>
      <c r="C211" s="57"/>
      <c r="E211" s="27"/>
      <c r="G211" s="125">
        <f>IF('Data Analysis'!G211='Double Entry'!G211,0,1)</f>
        <v>0</v>
      </c>
      <c r="H211" s="125">
        <f>ABS('Data Analysis'!H211-'Double Entry'!H211)</f>
        <v>0</v>
      </c>
      <c r="I211" s="125">
        <f>ABS('Data Analysis'!I211-'Double Entry'!I211)</f>
        <v>0</v>
      </c>
      <c r="J211" s="125">
        <f>ABS('Data Analysis'!J211-'Double Entry'!J211)</f>
        <v>0</v>
      </c>
      <c r="K211" s="125">
        <f>ABS('Data Analysis'!K211-'Double Entry'!K211)</f>
        <v>0</v>
      </c>
      <c r="L211" s="125">
        <f>ABS('Data Analysis'!L211-'Double Entry'!L211)</f>
        <v>0</v>
      </c>
      <c r="M211" s="125">
        <f>ABS('Data Analysis'!M211-'Double Entry'!M211)</f>
        <v>0</v>
      </c>
      <c r="N211" s="125">
        <f>ABS('Data Analysis'!N211-'Double Entry'!N211)</f>
        <v>0</v>
      </c>
      <c r="O211" s="125">
        <f>ABS('Data Analysis'!O211-'Double Entry'!O211)</f>
        <v>0</v>
      </c>
      <c r="P211" s="125">
        <f>ABS('Data Analysis'!P211-'Double Entry'!P211)</f>
        <v>0</v>
      </c>
      <c r="Q211" s="125">
        <f>ABS('Data Analysis'!Q211-'Double Entry'!Q211)</f>
        <v>0</v>
      </c>
      <c r="R211" s="125">
        <f>ABS('Data Analysis'!R211-'Double Entry'!R211)</f>
        <v>0</v>
      </c>
      <c r="S211" s="125">
        <f>ABS('Data Analysis'!S211-'Double Entry'!S211)</f>
        <v>0</v>
      </c>
      <c r="T211" s="125">
        <f>ABS('Data Analysis'!T211-'Double Entry'!T211)</f>
        <v>0</v>
      </c>
      <c r="U211" s="125">
        <f>ABS('Data Analysis'!U211-'Double Entry'!U211)</f>
        <v>0</v>
      </c>
      <c r="V211" s="125">
        <f>ABS('Data Analysis'!V211-'Double Entry'!V211)</f>
        <v>0</v>
      </c>
      <c r="W211" s="125">
        <f>ABS('Data Analysis'!W211-'Double Entry'!W211)</f>
        <v>0</v>
      </c>
      <c r="X211" s="125">
        <f>ABS('Data Analysis'!X211-'Double Entry'!X211)</f>
        <v>0</v>
      </c>
      <c r="Y211" s="125">
        <f>ABS('Data Analysis'!Y211-'Double Entry'!Y211)</f>
        <v>0</v>
      </c>
      <c r="Z211" s="125">
        <f>ABS('Data Analysis'!Z211-'Double Entry'!Z211)</f>
        <v>0</v>
      </c>
      <c r="AA211" s="125">
        <f>ABS('Data Analysis'!AA211-'Double Entry'!AA211)</f>
        <v>0</v>
      </c>
      <c r="AB211" s="125">
        <f>ABS('Data Analysis'!AB211-'Double Entry'!AB211)</f>
        <v>0</v>
      </c>
      <c r="AC211" s="125">
        <f>ABS('Data Analysis'!AC211-'Double Entry'!AC211)</f>
        <v>0</v>
      </c>
      <c r="AD211" s="125">
        <f>ABS('Data Analysis'!AD211-'Double Entry'!AD211)</f>
        <v>0</v>
      </c>
    </row>
    <row r="212" spans="1:30" ht="12.75">
      <c r="A212" s="124">
        <f t="shared" si="2"/>
      </c>
      <c r="G212" s="58"/>
      <c r="O212" s="5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15" ht="12.75">
      <c r="A213" s="124">
        <f t="shared" si="2"/>
      </c>
      <c r="G213" s="56"/>
      <c r="O213" s="5"/>
    </row>
    <row r="214" spans="1:30" ht="12.75">
      <c r="A214" s="124">
        <f t="shared" si="2"/>
      </c>
      <c r="G214" s="56"/>
      <c r="O214" s="5"/>
      <c r="AA214" s="6"/>
      <c r="AB214" s="6"/>
      <c r="AC214" s="6"/>
      <c r="AD214" s="6"/>
    </row>
    <row r="215" spans="1:15" ht="12.75">
      <c r="A215" s="124">
        <f t="shared" si="2"/>
      </c>
      <c r="G215" s="56"/>
      <c r="O215" s="5"/>
    </row>
    <row r="216" spans="1:15" ht="12.75">
      <c r="A216" s="124">
        <f t="shared" si="2"/>
      </c>
      <c r="G216" s="56"/>
      <c r="O216" s="5"/>
    </row>
    <row r="217" spans="1:15" ht="12.75">
      <c r="A217" s="124">
        <f t="shared" si="2"/>
      </c>
      <c r="G217" s="56"/>
      <c r="O217" s="5"/>
    </row>
    <row r="218" spans="1:30" ht="12.75">
      <c r="A218" s="124">
        <f t="shared" si="2"/>
      </c>
      <c r="G218" s="12"/>
      <c r="O218" s="5"/>
      <c r="P218" s="16"/>
      <c r="Q218" s="16"/>
      <c r="R218" s="16"/>
      <c r="S218" s="16"/>
      <c r="T218" s="16"/>
      <c r="W218" s="16"/>
      <c r="X218" s="16"/>
      <c r="Y218" s="16"/>
      <c r="Z218" s="16"/>
      <c r="AA218" s="16"/>
      <c r="AB218" s="16"/>
      <c r="AC218" s="16"/>
      <c r="AD218" s="16"/>
    </row>
    <row r="219" spans="1:30" ht="12.75">
      <c r="A219" s="124">
        <f t="shared" si="2"/>
      </c>
      <c r="G219" s="12"/>
      <c r="M219" s="36"/>
      <c r="O219" s="5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  <row r="220" spans="1:30" ht="12.75">
      <c r="A220" s="124">
        <f t="shared" si="2"/>
      </c>
      <c r="G220" s="39"/>
      <c r="H220" s="125">
        <f>IF('Data Analysis'!H220='Double Entry'!H220,0,1)</f>
        <v>0</v>
      </c>
      <c r="I220" s="126"/>
      <c r="L220" s="125">
        <f>IF('Data Analysis'!L220='Double Entry'!L220,0,1)</f>
        <v>0</v>
      </c>
      <c r="M220" s="126"/>
      <c r="O220" s="5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</row>
    <row r="221" spans="1:30" ht="105">
      <c r="A221" s="124">
        <f t="shared" si="2"/>
      </c>
      <c r="B221" s="6"/>
      <c r="C221" s="6"/>
      <c r="D221" s="6"/>
      <c r="E221" s="6"/>
      <c r="F221" s="6"/>
      <c r="G221" s="12" t="s">
        <v>11</v>
      </c>
      <c r="H221" s="13" t="s">
        <v>12</v>
      </c>
      <c r="I221" s="13" t="s">
        <v>13</v>
      </c>
      <c r="J221" s="13" t="s">
        <v>14</v>
      </c>
      <c r="K221" s="13" t="s">
        <v>15</v>
      </c>
      <c r="L221" s="13" t="s">
        <v>16</v>
      </c>
      <c r="M221" s="13" t="s">
        <v>17</v>
      </c>
      <c r="N221" s="6" t="s">
        <v>18</v>
      </c>
      <c r="O221" s="6" t="s">
        <v>19</v>
      </c>
      <c r="P221" s="15" t="s">
        <v>20</v>
      </c>
      <c r="Q221" s="15" t="s">
        <v>21</v>
      </c>
      <c r="R221" s="15" t="s">
        <v>22</v>
      </c>
      <c r="S221" s="15" t="s">
        <v>23</v>
      </c>
      <c r="T221" s="15" t="s">
        <v>24</v>
      </c>
      <c r="U221" s="15" t="s">
        <v>20</v>
      </c>
      <c r="V221" s="15" t="s">
        <v>21</v>
      </c>
      <c r="W221" s="15" t="s">
        <v>22</v>
      </c>
      <c r="X221" s="15" t="s">
        <v>23</v>
      </c>
      <c r="Y221" s="15" t="s">
        <v>24</v>
      </c>
      <c r="Z221" s="15" t="s">
        <v>20</v>
      </c>
      <c r="AA221" s="15" t="s">
        <v>21</v>
      </c>
      <c r="AB221" s="15" t="s">
        <v>22</v>
      </c>
      <c r="AC221" s="15" t="s">
        <v>23</v>
      </c>
      <c r="AD221" s="15" t="s">
        <v>24</v>
      </c>
    </row>
    <row r="222" spans="1:30" ht="12.75">
      <c r="A222" s="124">
        <f t="shared" si="2"/>
      </c>
      <c r="B222" s="56"/>
      <c r="C222" s="57"/>
      <c r="E222" s="27"/>
      <c r="G222" s="125">
        <f>IF('Data Analysis'!G222='Double Entry'!G222,0,1)</f>
        <v>0</v>
      </c>
      <c r="H222" s="125">
        <f>ABS('Data Analysis'!H222-'Double Entry'!H222)</f>
        <v>0</v>
      </c>
      <c r="I222" s="125">
        <f>ABS('Data Analysis'!I222-'Double Entry'!I222)</f>
        <v>0</v>
      </c>
      <c r="J222" s="125">
        <f>ABS('Data Analysis'!J222-'Double Entry'!J222)</f>
        <v>0</v>
      </c>
      <c r="K222" s="125">
        <f>ABS('Data Analysis'!K222-'Double Entry'!K222)</f>
        <v>0</v>
      </c>
      <c r="L222" s="125">
        <f>ABS('Data Analysis'!L222-'Double Entry'!L222)</f>
        <v>0</v>
      </c>
      <c r="M222" s="125">
        <f>ABS('Data Analysis'!M222-'Double Entry'!M222)</f>
        <v>0</v>
      </c>
      <c r="N222" s="125">
        <f>ABS('Data Analysis'!N222-'Double Entry'!N222)</f>
        <v>0</v>
      </c>
      <c r="O222" s="125">
        <f>ABS('Data Analysis'!O222-'Double Entry'!O222)</f>
        <v>0</v>
      </c>
      <c r="P222" s="125">
        <f>ABS('Data Analysis'!P222-'Double Entry'!P222)</f>
        <v>0</v>
      </c>
      <c r="Q222" s="125">
        <f>ABS('Data Analysis'!Q222-'Double Entry'!Q222)</f>
        <v>0</v>
      </c>
      <c r="R222" s="125">
        <f>ABS('Data Analysis'!R222-'Double Entry'!R222)</f>
        <v>0</v>
      </c>
      <c r="S222" s="125">
        <f>ABS('Data Analysis'!S222-'Double Entry'!S222)</f>
        <v>0</v>
      </c>
      <c r="T222" s="125">
        <f>ABS('Data Analysis'!T222-'Double Entry'!T222)</f>
        <v>0</v>
      </c>
      <c r="U222" s="125">
        <f>ABS('Data Analysis'!U222-'Double Entry'!U222)</f>
        <v>0</v>
      </c>
      <c r="V222" s="125">
        <f>ABS('Data Analysis'!V222-'Double Entry'!V222)</f>
        <v>0</v>
      </c>
      <c r="W222" s="125">
        <f>ABS('Data Analysis'!W222-'Double Entry'!W222)</f>
        <v>0</v>
      </c>
      <c r="X222" s="125">
        <f>ABS('Data Analysis'!X222-'Double Entry'!X222)</f>
        <v>0</v>
      </c>
      <c r="Y222" s="125">
        <f>ABS('Data Analysis'!Y222-'Double Entry'!Y222)</f>
        <v>0</v>
      </c>
      <c r="Z222" s="125">
        <f>ABS('Data Analysis'!Z222-'Double Entry'!Z222)</f>
        <v>0</v>
      </c>
      <c r="AA222" s="125">
        <f>ABS('Data Analysis'!AA222-'Double Entry'!AA222)</f>
        <v>0</v>
      </c>
      <c r="AB222" s="125">
        <f>ABS('Data Analysis'!AB222-'Double Entry'!AB222)</f>
        <v>0</v>
      </c>
      <c r="AC222" s="125">
        <f>ABS('Data Analysis'!AC222-'Double Entry'!AC222)</f>
        <v>0</v>
      </c>
      <c r="AD222" s="125">
        <f>ABS('Data Analysis'!AD222-'Double Entry'!AD222)</f>
        <v>0</v>
      </c>
    </row>
    <row r="223" spans="1:30" ht="12.75">
      <c r="A223" s="124">
        <f t="shared" si="2"/>
      </c>
      <c r="B223" s="56"/>
      <c r="C223" s="57"/>
      <c r="E223" s="27"/>
      <c r="G223" s="125">
        <f>IF('Data Analysis'!G223='Double Entry'!G223,0,1)</f>
        <v>0</v>
      </c>
      <c r="H223" s="125">
        <f>ABS('Data Analysis'!H223-'Double Entry'!H223)</f>
        <v>0</v>
      </c>
      <c r="I223" s="125">
        <f>ABS('Data Analysis'!I223-'Double Entry'!I223)</f>
        <v>0</v>
      </c>
      <c r="J223" s="125">
        <f>ABS('Data Analysis'!J223-'Double Entry'!J223)</f>
        <v>0</v>
      </c>
      <c r="K223" s="125">
        <f>ABS('Data Analysis'!K223-'Double Entry'!K223)</f>
        <v>0</v>
      </c>
      <c r="L223" s="125">
        <f>ABS('Data Analysis'!L223-'Double Entry'!L223)</f>
        <v>0</v>
      </c>
      <c r="M223" s="125">
        <f>ABS('Data Analysis'!M223-'Double Entry'!M223)</f>
        <v>0</v>
      </c>
      <c r="N223" s="125">
        <f>ABS('Data Analysis'!N223-'Double Entry'!N223)</f>
        <v>0</v>
      </c>
      <c r="O223" s="125">
        <f>ABS('Data Analysis'!O223-'Double Entry'!O223)</f>
        <v>0</v>
      </c>
      <c r="P223" s="125">
        <f>ABS('Data Analysis'!P223-'Double Entry'!P223)</f>
        <v>0</v>
      </c>
      <c r="Q223" s="125">
        <f>ABS('Data Analysis'!Q223-'Double Entry'!Q223)</f>
        <v>0</v>
      </c>
      <c r="R223" s="125">
        <f>ABS('Data Analysis'!R223-'Double Entry'!R223)</f>
        <v>0</v>
      </c>
      <c r="S223" s="125">
        <f>ABS('Data Analysis'!S223-'Double Entry'!S223)</f>
        <v>0</v>
      </c>
      <c r="T223" s="125">
        <f>ABS('Data Analysis'!T223-'Double Entry'!T223)</f>
        <v>0</v>
      </c>
      <c r="U223" s="125">
        <f>ABS('Data Analysis'!U223-'Double Entry'!U223)</f>
        <v>0</v>
      </c>
      <c r="V223" s="125">
        <f>ABS('Data Analysis'!V223-'Double Entry'!V223)</f>
        <v>0</v>
      </c>
      <c r="W223" s="125">
        <f>ABS('Data Analysis'!W223-'Double Entry'!W223)</f>
        <v>0</v>
      </c>
      <c r="X223" s="125">
        <f>ABS('Data Analysis'!X223-'Double Entry'!X223)</f>
        <v>0</v>
      </c>
      <c r="Y223" s="125">
        <f>ABS('Data Analysis'!Y223-'Double Entry'!Y223)</f>
        <v>0</v>
      </c>
      <c r="Z223" s="125">
        <f>ABS('Data Analysis'!Z223-'Double Entry'!Z223)</f>
        <v>0</v>
      </c>
      <c r="AA223" s="125">
        <f>ABS('Data Analysis'!AA223-'Double Entry'!AA223)</f>
        <v>0</v>
      </c>
      <c r="AB223" s="125">
        <f>ABS('Data Analysis'!AB223-'Double Entry'!AB223)</f>
        <v>0</v>
      </c>
      <c r="AC223" s="125">
        <f>ABS('Data Analysis'!AC223-'Double Entry'!AC223)</f>
        <v>0</v>
      </c>
      <c r="AD223" s="125">
        <f>ABS('Data Analysis'!AD223-'Double Entry'!AD223)</f>
        <v>0</v>
      </c>
    </row>
    <row r="224" spans="1:30" ht="12.75">
      <c r="A224" s="124">
        <f t="shared" si="2"/>
      </c>
      <c r="B224" s="56"/>
      <c r="C224" s="57"/>
      <c r="E224" s="27"/>
      <c r="G224" s="125">
        <f>IF('Data Analysis'!G224='Double Entry'!G224,0,1)</f>
        <v>0</v>
      </c>
      <c r="H224" s="125">
        <f>ABS('Data Analysis'!H224-'Double Entry'!H224)</f>
        <v>0</v>
      </c>
      <c r="I224" s="125">
        <f>ABS('Data Analysis'!I224-'Double Entry'!I224)</f>
        <v>0</v>
      </c>
      <c r="J224" s="125">
        <f>ABS('Data Analysis'!J224-'Double Entry'!J224)</f>
        <v>0</v>
      </c>
      <c r="K224" s="125">
        <f>ABS('Data Analysis'!K224-'Double Entry'!K224)</f>
        <v>0</v>
      </c>
      <c r="L224" s="125">
        <f>ABS('Data Analysis'!L224-'Double Entry'!L224)</f>
        <v>0</v>
      </c>
      <c r="M224" s="125">
        <f>ABS('Data Analysis'!M224-'Double Entry'!M224)</f>
        <v>0</v>
      </c>
      <c r="N224" s="125">
        <f>ABS('Data Analysis'!N224-'Double Entry'!N224)</f>
        <v>0</v>
      </c>
      <c r="O224" s="125">
        <f>ABS('Data Analysis'!O224-'Double Entry'!O224)</f>
        <v>0</v>
      </c>
      <c r="P224" s="125">
        <f>ABS('Data Analysis'!P224-'Double Entry'!P224)</f>
        <v>0</v>
      </c>
      <c r="Q224" s="125">
        <f>ABS('Data Analysis'!Q224-'Double Entry'!Q224)</f>
        <v>0</v>
      </c>
      <c r="R224" s="125">
        <f>ABS('Data Analysis'!R224-'Double Entry'!R224)</f>
        <v>0</v>
      </c>
      <c r="S224" s="125">
        <f>ABS('Data Analysis'!S224-'Double Entry'!S224)</f>
        <v>0</v>
      </c>
      <c r="T224" s="125">
        <f>ABS('Data Analysis'!T224-'Double Entry'!T224)</f>
        <v>0</v>
      </c>
      <c r="U224" s="125">
        <f>ABS('Data Analysis'!U224-'Double Entry'!U224)</f>
        <v>0</v>
      </c>
      <c r="V224" s="125">
        <f>ABS('Data Analysis'!V224-'Double Entry'!V224)</f>
        <v>0</v>
      </c>
      <c r="W224" s="125">
        <f>ABS('Data Analysis'!W224-'Double Entry'!W224)</f>
        <v>0</v>
      </c>
      <c r="X224" s="125">
        <f>ABS('Data Analysis'!X224-'Double Entry'!X224)</f>
        <v>0</v>
      </c>
      <c r="Y224" s="125">
        <f>ABS('Data Analysis'!Y224-'Double Entry'!Y224)</f>
        <v>0</v>
      </c>
      <c r="Z224" s="125">
        <f>ABS('Data Analysis'!Z224-'Double Entry'!Z224)</f>
        <v>0</v>
      </c>
      <c r="AA224" s="125">
        <f>ABS('Data Analysis'!AA224-'Double Entry'!AA224)</f>
        <v>0</v>
      </c>
      <c r="AB224" s="125">
        <f>ABS('Data Analysis'!AB224-'Double Entry'!AB224)</f>
        <v>0</v>
      </c>
      <c r="AC224" s="125">
        <f>ABS('Data Analysis'!AC224-'Double Entry'!AC224)</f>
        <v>0</v>
      </c>
      <c r="AD224" s="125">
        <f>ABS('Data Analysis'!AD224-'Double Entry'!AD224)</f>
        <v>0</v>
      </c>
    </row>
    <row r="225" spans="1:30" ht="12.75">
      <c r="A225" s="124">
        <f t="shared" si="2"/>
      </c>
      <c r="B225" s="56"/>
      <c r="C225" s="57"/>
      <c r="E225" s="27"/>
      <c r="G225" s="125">
        <f>IF('Data Analysis'!G225='Double Entry'!G225,0,1)</f>
        <v>0</v>
      </c>
      <c r="H225" s="125">
        <f>ABS('Data Analysis'!H225-'Double Entry'!H225)</f>
        <v>0</v>
      </c>
      <c r="I225" s="125">
        <f>ABS('Data Analysis'!I225-'Double Entry'!I225)</f>
        <v>0</v>
      </c>
      <c r="J225" s="125">
        <f>ABS('Data Analysis'!J225-'Double Entry'!J225)</f>
        <v>0</v>
      </c>
      <c r="K225" s="125">
        <f>ABS('Data Analysis'!K225-'Double Entry'!K225)</f>
        <v>0</v>
      </c>
      <c r="L225" s="125">
        <f>ABS('Data Analysis'!L225-'Double Entry'!L225)</f>
        <v>0</v>
      </c>
      <c r="M225" s="125">
        <f>ABS('Data Analysis'!M225-'Double Entry'!M225)</f>
        <v>0</v>
      </c>
      <c r="N225" s="125">
        <f>ABS('Data Analysis'!N225-'Double Entry'!N225)</f>
        <v>0</v>
      </c>
      <c r="O225" s="125">
        <f>ABS('Data Analysis'!O225-'Double Entry'!O225)</f>
        <v>0</v>
      </c>
      <c r="P225" s="125">
        <f>ABS('Data Analysis'!P225-'Double Entry'!P225)</f>
        <v>0</v>
      </c>
      <c r="Q225" s="125">
        <f>ABS('Data Analysis'!Q225-'Double Entry'!Q225)</f>
        <v>0</v>
      </c>
      <c r="R225" s="125">
        <f>ABS('Data Analysis'!R225-'Double Entry'!R225)</f>
        <v>0</v>
      </c>
      <c r="S225" s="125">
        <f>ABS('Data Analysis'!S225-'Double Entry'!S225)</f>
        <v>0</v>
      </c>
      <c r="T225" s="125">
        <f>ABS('Data Analysis'!T225-'Double Entry'!T225)</f>
        <v>0</v>
      </c>
      <c r="U225" s="125">
        <f>ABS('Data Analysis'!U225-'Double Entry'!U225)</f>
        <v>0</v>
      </c>
      <c r="V225" s="125">
        <f>ABS('Data Analysis'!V225-'Double Entry'!V225)</f>
        <v>0</v>
      </c>
      <c r="W225" s="125">
        <f>ABS('Data Analysis'!W225-'Double Entry'!W225)</f>
        <v>0</v>
      </c>
      <c r="X225" s="125">
        <f>ABS('Data Analysis'!X225-'Double Entry'!X225)</f>
        <v>0</v>
      </c>
      <c r="Y225" s="125">
        <f>ABS('Data Analysis'!Y225-'Double Entry'!Y225)</f>
        <v>0</v>
      </c>
      <c r="Z225" s="125">
        <f>ABS('Data Analysis'!Z225-'Double Entry'!Z225)</f>
        <v>0</v>
      </c>
      <c r="AA225" s="125">
        <f>ABS('Data Analysis'!AA225-'Double Entry'!AA225)</f>
        <v>0</v>
      </c>
      <c r="AB225" s="125">
        <f>ABS('Data Analysis'!AB225-'Double Entry'!AB225)</f>
        <v>0</v>
      </c>
      <c r="AC225" s="125">
        <f>ABS('Data Analysis'!AC225-'Double Entry'!AC225)</f>
        <v>0</v>
      </c>
      <c r="AD225" s="125">
        <f>ABS('Data Analysis'!AD225-'Double Entry'!AD225)</f>
        <v>0</v>
      </c>
    </row>
    <row r="226" spans="1:30" ht="12.75">
      <c r="A226" s="124">
        <f t="shared" si="2"/>
      </c>
      <c r="B226" s="56"/>
      <c r="C226" s="57"/>
      <c r="E226" s="27"/>
      <c r="G226" s="125">
        <f>IF('Data Analysis'!G226='Double Entry'!G226,0,1)</f>
        <v>0</v>
      </c>
      <c r="H226" s="125">
        <f>ABS('Data Analysis'!H226-'Double Entry'!H226)</f>
        <v>0</v>
      </c>
      <c r="I226" s="125">
        <f>ABS('Data Analysis'!I226-'Double Entry'!I226)</f>
        <v>0</v>
      </c>
      <c r="J226" s="125">
        <f>ABS('Data Analysis'!J226-'Double Entry'!J226)</f>
        <v>0</v>
      </c>
      <c r="K226" s="125">
        <f>ABS('Data Analysis'!K226-'Double Entry'!K226)</f>
        <v>0</v>
      </c>
      <c r="L226" s="125">
        <f>ABS('Data Analysis'!L226-'Double Entry'!L226)</f>
        <v>0</v>
      </c>
      <c r="M226" s="125">
        <f>ABS('Data Analysis'!M226-'Double Entry'!M226)</f>
        <v>0</v>
      </c>
      <c r="N226" s="125">
        <f>ABS('Data Analysis'!N226-'Double Entry'!N226)</f>
        <v>0</v>
      </c>
      <c r="O226" s="125">
        <f>ABS('Data Analysis'!O226-'Double Entry'!O226)</f>
        <v>0</v>
      </c>
      <c r="P226" s="125">
        <f>ABS('Data Analysis'!P226-'Double Entry'!P226)</f>
        <v>0</v>
      </c>
      <c r="Q226" s="125">
        <f>ABS('Data Analysis'!Q226-'Double Entry'!Q226)</f>
        <v>0</v>
      </c>
      <c r="R226" s="125">
        <f>ABS('Data Analysis'!R226-'Double Entry'!R226)</f>
        <v>0</v>
      </c>
      <c r="S226" s="125">
        <f>ABS('Data Analysis'!S226-'Double Entry'!S226)</f>
        <v>0</v>
      </c>
      <c r="T226" s="125">
        <f>ABS('Data Analysis'!T226-'Double Entry'!T226)</f>
        <v>0</v>
      </c>
      <c r="U226" s="125">
        <f>ABS('Data Analysis'!U226-'Double Entry'!U226)</f>
        <v>0</v>
      </c>
      <c r="V226" s="125">
        <f>ABS('Data Analysis'!V226-'Double Entry'!V226)</f>
        <v>0</v>
      </c>
      <c r="W226" s="125">
        <f>ABS('Data Analysis'!W226-'Double Entry'!W226)</f>
        <v>0</v>
      </c>
      <c r="X226" s="125">
        <f>ABS('Data Analysis'!X226-'Double Entry'!X226)</f>
        <v>0</v>
      </c>
      <c r="Y226" s="125">
        <f>ABS('Data Analysis'!Y226-'Double Entry'!Y226)</f>
        <v>0</v>
      </c>
      <c r="Z226" s="125">
        <f>ABS('Data Analysis'!Z226-'Double Entry'!Z226)</f>
        <v>0</v>
      </c>
      <c r="AA226" s="125">
        <f>ABS('Data Analysis'!AA226-'Double Entry'!AA226)</f>
        <v>0</v>
      </c>
      <c r="AB226" s="125">
        <f>ABS('Data Analysis'!AB226-'Double Entry'!AB226)</f>
        <v>0</v>
      </c>
      <c r="AC226" s="125">
        <f>ABS('Data Analysis'!AC226-'Double Entry'!AC226)</f>
        <v>0</v>
      </c>
      <c r="AD226" s="125">
        <f>ABS('Data Analysis'!AD226-'Double Entry'!AD226)</f>
        <v>0</v>
      </c>
    </row>
    <row r="227" spans="1:30" ht="12.75">
      <c r="A227" s="124">
        <f t="shared" si="2"/>
      </c>
      <c r="B227" s="56"/>
      <c r="C227" s="57"/>
      <c r="E227" s="27"/>
      <c r="G227" s="125">
        <f>IF('Data Analysis'!G227='Double Entry'!G227,0,1)</f>
        <v>0</v>
      </c>
      <c r="H227" s="125">
        <f>ABS('Data Analysis'!H227-'Double Entry'!H227)</f>
        <v>0</v>
      </c>
      <c r="I227" s="125">
        <f>ABS('Data Analysis'!I227-'Double Entry'!I227)</f>
        <v>0</v>
      </c>
      <c r="J227" s="125">
        <f>ABS('Data Analysis'!J227-'Double Entry'!J227)</f>
        <v>0</v>
      </c>
      <c r="K227" s="125">
        <f>ABS('Data Analysis'!K227-'Double Entry'!K227)</f>
        <v>0</v>
      </c>
      <c r="L227" s="125">
        <f>ABS('Data Analysis'!L227-'Double Entry'!L227)</f>
        <v>0</v>
      </c>
      <c r="M227" s="125">
        <f>ABS('Data Analysis'!M227-'Double Entry'!M227)</f>
        <v>0</v>
      </c>
      <c r="N227" s="125">
        <f>ABS('Data Analysis'!N227-'Double Entry'!N227)</f>
        <v>0</v>
      </c>
      <c r="O227" s="125">
        <f>ABS('Data Analysis'!O227-'Double Entry'!O227)</f>
        <v>0</v>
      </c>
      <c r="P227" s="125">
        <f>ABS('Data Analysis'!P227-'Double Entry'!P227)</f>
        <v>0</v>
      </c>
      <c r="Q227" s="125">
        <f>ABS('Data Analysis'!Q227-'Double Entry'!Q227)</f>
        <v>0</v>
      </c>
      <c r="R227" s="125">
        <f>ABS('Data Analysis'!R227-'Double Entry'!R227)</f>
        <v>0</v>
      </c>
      <c r="S227" s="125">
        <f>ABS('Data Analysis'!S227-'Double Entry'!S227)</f>
        <v>0</v>
      </c>
      <c r="T227" s="125">
        <f>ABS('Data Analysis'!T227-'Double Entry'!T227)</f>
        <v>0</v>
      </c>
      <c r="U227" s="125">
        <f>ABS('Data Analysis'!U227-'Double Entry'!U227)</f>
        <v>0</v>
      </c>
      <c r="V227" s="125">
        <f>ABS('Data Analysis'!V227-'Double Entry'!V227)</f>
        <v>0</v>
      </c>
      <c r="W227" s="125">
        <f>ABS('Data Analysis'!W227-'Double Entry'!W227)</f>
        <v>0</v>
      </c>
      <c r="X227" s="125">
        <f>ABS('Data Analysis'!X227-'Double Entry'!X227)</f>
        <v>0</v>
      </c>
      <c r="Y227" s="125">
        <f>ABS('Data Analysis'!Y227-'Double Entry'!Y227)</f>
        <v>0</v>
      </c>
      <c r="Z227" s="125">
        <f>ABS('Data Analysis'!Z227-'Double Entry'!Z227)</f>
        <v>0</v>
      </c>
      <c r="AA227" s="125">
        <f>ABS('Data Analysis'!AA227-'Double Entry'!AA227)</f>
        <v>0</v>
      </c>
      <c r="AB227" s="125">
        <f>ABS('Data Analysis'!AB227-'Double Entry'!AB227)</f>
        <v>0</v>
      </c>
      <c r="AC227" s="125">
        <f>ABS('Data Analysis'!AC227-'Double Entry'!AC227)</f>
        <v>0</v>
      </c>
      <c r="AD227" s="125">
        <f>ABS('Data Analysis'!AD227-'Double Entry'!AD227)</f>
        <v>0</v>
      </c>
    </row>
    <row r="228" spans="1:30" ht="12.75">
      <c r="A228" s="124">
        <f t="shared" si="2"/>
      </c>
      <c r="B228" s="56"/>
      <c r="C228" s="57"/>
      <c r="E228" s="27"/>
      <c r="G228" s="125">
        <f>IF('Data Analysis'!G228='Double Entry'!G228,0,1)</f>
        <v>0</v>
      </c>
      <c r="H228" s="125">
        <f>ABS('Data Analysis'!H228-'Double Entry'!H228)</f>
        <v>0</v>
      </c>
      <c r="I228" s="125">
        <f>ABS('Data Analysis'!I228-'Double Entry'!I228)</f>
        <v>0</v>
      </c>
      <c r="J228" s="125">
        <f>ABS('Data Analysis'!J228-'Double Entry'!J228)</f>
        <v>0</v>
      </c>
      <c r="K228" s="125">
        <f>ABS('Data Analysis'!K228-'Double Entry'!K228)</f>
        <v>0</v>
      </c>
      <c r="L228" s="125">
        <f>ABS('Data Analysis'!L228-'Double Entry'!L228)</f>
        <v>0</v>
      </c>
      <c r="M228" s="125">
        <f>ABS('Data Analysis'!M228-'Double Entry'!M228)</f>
        <v>0</v>
      </c>
      <c r="N228" s="125">
        <f>ABS('Data Analysis'!N228-'Double Entry'!N228)</f>
        <v>0</v>
      </c>
      <c r="O228" s="125">
        <f>ABS('Data Analysis'!O228-'Double Entry'!O228)</f>
        <v>0</v>
      </c>
      <c r="P228" s="125">
        <f>ABS('Data Analysis'!P228-'Double Entry'!P228)</f>
        <v>0</v>
      </c>
      <c r="Q228" s="125">
        <f>ABS('Data Analysis'!Q228-'Double Entry'!Q228)</f>
        <v>0</v>
      </c>
      <c r="R228" s="125">
        <f>ABS('Data Analysis'!R228-'Double Entry'!R228)</f>
        <v>0</v>
      </c>
      <c r="S228" s="125">
        <f>ABS('Data Analysis'!S228-'Double Entry'!S228)</f>
        <v>0</v>
      </c>
      <c r="T228" s="125">
        <f>ABS('Data Analysis'!T228-'Double Entry'!T228)</f>
        <v>0</v>
      </c>
      <c r="U228" s="125">
        <f>ABS('Data Analysis'!U228-'Double Entry'!U228)</f>
        <v>0</v>
      </c>
      <c r="V228" s="125">
        <f>ABS('Data Analysis'!V228-'Double Entry'!V228)</f>
        <v>0</v>
      </c>
      <c r="W228" s="125">
        <f>ABS('Data Analysis'!W228-'Double Entry'!W228)</f>
        <v>0</v>
      </c>
      <c r="X228" s="125">
        <f>ABS('Data Analysis'!X228-'Double Entry'!X228)</f>
        <v>0</v>
      </c>
      <c r="Y228" s="125">
        <f>ABS('Data Analysis'!Y228-'Double Entry'!Y228)</f>
        <v>0</v>
      </c>
      <c r="Z228" s="125">
        <f>ABS('Data Analysis'!Z228-'Double Entry'!Z228)</f>
        <v>0</v>
      </c>
      <c r="AA228" s="125">
        <f>ABS('Data Analysis'!AA228-'Double Entry'!AA228)</f>
        <v>0</v>
      </c>
      <c r="AB228" s="125">
        <f>ABS('Data Analysis'!AB228-'Double Entry'!AB228)</f>
        <v>0</v>
      </c>
      <c r="AC228" s="125">
        <f>ABS('Data Analysis'!AC228-'Double Entry'!AC228)</f>
        <v>0</v>
      </c>
      <c r="AD228" s="125">
        <f>ABS('Data Analysis'!AD228-'Double Entry'!AD228)</f>
        <v>0</v>
      </c>
    </row>
    <row r="229" spans="1:30" ht="12.75">
      <c r="A229" s="124">
        <f t="shared" si="2"/>
      </c>
      <c r="B229" s="56"/>
      <c r="C229" s="57"/>
      <c r="E229" s="27"/>
      <c r="G229" s="125">
        <f>IF('Data Analysis'!G229='Double Entry'!G229,0,1)</f>
        <v>0</v>
      </c>
      <c r="H229" s="125">
        <f>ABS('Data Analysis'!H229-'Double Entry'!H229)</f>
        <v>0</v>
      </c>
      <c r="I229" s="125">
        <f>ABS('Data Analysis'!I229-'Double Entry'!I229)</f>
        <v>0</v>
      </c>
      <c r="J229" s="125">
        <f>ABS('Data Analysis'!J229-'Double Entry'!J229)</f>
        <v>0</v>
      </c>
      <c r="K229" s="125">
        <f>ABS('Data Analysis'!K229-'Double Entry'!K229)</f>
        <v>0</v>
      </c>
      <c r="L229" s="125">
        <f>ABS('Data Analysis'!L229-'Double Entry'!L229)</f>
        <v>0</v>
      </c>
      <c r="M229" s="125">
        <f>ABS('Data Analysis'!M229-'Double Entry'!M229)</f>
        <v>0</v>
      </c>
      <c r="N229" s="125">
        <f>ABS('Data Analysis'!N229-'Double Entry'!N229)</f>
        <v>0</v>
      </c>
      <c r="O229" s="125">
        <f>ABS('Data Analysis'!O229-'Double Entry'!O229)</f>
        <v>0</v>
      </c>
      <c r="P229" s="125">
        <f>ABS('Data Analysis'!P229-'Double Entry'!P229)</f>
        <v>0</v>
      </c>
      <c r="Q229" s="125">
        <f>ABS('Data Analysis'!Q229-'Double Entry'!Q229)</f>
        <v>0</v>
      </c>
      <c r="R229" s="125">
        <f>ABS('Data Analysis'!R229-'Double Entry'!R229)</f>
        <v>0</v>
      </c>
      <c r="S229" s="125">
        <f>ABS('Data Analysis'!S229-'Double Entry'!S229)</f>
        <v>0</v>
      </c>
      <c r="T229" s="125">
        <f>ABS('Data Analysis'!T229-'Double Entry'!T229)</f>
        <v>0</v>
      </c>
      <c r="U229" s="125">
        <f>ABS('Data Analysis'!U229-'Double Entry'!U229)</f>
        <v>0</v>
      </c>
      <c r="V229" s="125">
        <f>ABS('Data Analysis'!V229-'Double Entry'!V229)</f>
        <v>0</v>
      </c>
      <c r="W229" s="125">
        <f>ABS('Data Analysis'!W229-'Double Entry'!W229)</f>
        <v>0</v>
      </c>
      <c r="X229" s="125">
        <f>ABS('Data Analysis'!X229-'Double Entry'!X229)</f>
        <v>0</v>
      </c>
      <c r="Y229" s="125">
        <f>ABS('Data Analysis'!Y229-'Double Entry'!Y229)</f>
        <v>0</v>
      </c>
      <c r="Z229" s="125">
        <f>ABS('Data Analysis'!Z229-'Double Entry'!Z229)</f>
        <v>0</v>
      </c>
      <c r="AA229" s="125">
        <f>ABS('Data Analysis'!AA229-'Double Entry'!AA229)</f>
        <v>0</v>
      </c>
      <c r="AB229" s="125">
        <f>ABS('Data Analysis'!AB229-'Double Entry'!AB229)</f>
        <v>0</v>
      </c>
      <c r="AC229" s="125">
        <f>ABS('Data Analysis'!AC229-'Double Entry'!AC229)</f>
        <v>0</v>
      </c>
      <c r="AD229" s="125">
        <f>ABS('Data Analysis'!AD229-'Double Entry'!AD229)</f>
        <v>0</v>
      </c>
    </row>
    <row r="230" spans="1:30" ht="12.75">
      <c r="A230" s="124">
        <f t="shared" si="2"/>
      </c>
      <c r="B230" s="56"/>
      <c r="C230" s="57"/>
      <c r="E230" s="27"/>
      <c r="G230" s="125">
        <f>IF('Data Analysis'!G230='Double Entry'!G230,0,1)</f>
        <v>0</v>
      </c>
      <c r="H230" s="125">
        <f>ABS('Data Analysis'!H230-'Double Entry'!H230)</f>
        <v>0</v>
      </c>
      <c r="I230" s="125">
        <f>ABS('Data Analysis'!I230-'Double Entry'!I230)</f>
        <v>0</v>
      </c>
      <c r="J230" s="125">
        <f>ABS('Data Analysis'!J230-'Double Entry'!J230)</f>
        <v>0</v>
      </c>
      <c r="K230" s="125">
        <f>ABS('Data Analysis'!K230-'Double Entry'!K230)</f>
        <v>0</v>
      </c>
      <c r="L230" s="125">
        <f>ABS('Data Analysis'!L230-'Double Entry'!L230)</f>
        <v>0</v>
      </c>
      <c r="M230" s="125">
        <f>ABS('Data Analysis'!M230-'Double Entry'!M230)</f>
        <v>0</v>
      </c>
      <c r="N230" s="125">
        <f>ABS('Data Analysis'!N230-'Double Entry'!N230)</f>
        <v>0</v>
      </c>
      <c r="O230" s="125">
        <f>ABS('Data Analysis'!O230-'Double Entry'!O230)</f>
        <v>0</v>
      </c>
      <c r="P230" s="125">
        <f>ABS('Data Analysis'!P230-'Double Entry'!P230)</f>
        <v>0</v>
      </c>
      <c r="Q230" s="125">
        <f>ABS('Data Analysis'!Q230-'Double Entry'!Q230)</f>
        <v>0</v>
      </c>
      <c r="R230" s="125">
        <f>ABS('Data Analysis'!R230-'Double Entry'!R230)</f>
        <v>0</v>
      </c>
      <c r="S230" s="125">
        <f>ABS('Data Analysis'!S230-'Double Entry'!S230)</f>
        <v>0</v>
      </c>
      <c r="T230" s="125">
        <f>ABS('Data Analysis'!T230-'Double Entry'!T230)</f>
        <v>0</v>
      </c>
      <c r="U230" s="125">
        <f>ABS('Data Analysis'!U230-'Double Entry'!U230)</f>
        <v>0</v>
      </c>
      <c r="V230" s="125">
        <f>ABS('Data Analysis'!V230-'Double Entry'!V230)</f>
        <v>0</v>
      </c>
      <c r="W230" s="125">
        <f>ABS('Data Analysis'!W230-'Double Entry'!W230)</f>
        <v>0</v>
      </c>
      <c r="X230" s="125">
        <f>ABS('Data Analysis'!X230-'Double Entry'!X230)</f>
        <v>0</v>
      </c>
      <c r="Y230" s="125">
        <f>ABS('Data Analysis'!Y230-'Double Entry'!Y230)</f>
        <v>0</v>
      </c>
      <c r="Z230" s="125">
        <f>ABS('Data Analysis'!Z230-'Double Entry'!Z230)</f>
        <v>0</v>
      </c>
      <c r="AA230" s="125">
        <f>ABS('Data Analysis'!AA230-'Double Entry'!AA230)</f>
        <v>0</v>
      </c>
      <c r="AB230" s="125">
        <f>ABS('Data Analysis'!AB230-'Double Entry'!AB230)</f>
        <v>0</v>
      </c>
      <c r="AC230" s="125">
        <f>ABS('Data Analysis'!AC230-'Double Entry'!AC230)</f>
        <v>0</v>
      </c>
      <c r="AD230" s="125">
        <f>ABS('Data Analysis'!AD230-'Double Entry'!AD230)</f>
        <v>0</v>
      </c>
    </row>
    <row r="231" spans="1:30" ht="12.75">
      <c r="A231" s="124">
        <f t="shared" si="2"/>
      </c>
      <c r="B231" s="56"/>
      <c r="C231" s="57"/>
      <c r="E231" s="27"/>
      <c r="G231" s="125">
        <f>IF('Data Analysis'!G231='Double Entry'!G231,0,1)</f>
        <v>0</v>
      </c>
      <c r="H231" s="125">
        <f>ABS('Data Analysis'!H231-'Double Entry'!H231)</f>
        <v>0</v>
      </c>
      <c r="I231" s="125">
        <f>ABS('Data Analysis'!I231-'Double Entry'!I231)</f>
        <v>0</v>
      </c>
      <c r="J231" s="125">
        <f>ABS('Data Analysis'!J231-'Double Entry'!J231)</f>
        <v>0</v>
      </c>
      <c r="K231" s="125">
        <f>ABS('Data Analysis'!K231-'Double Entry'!K231)</f>
        <v>0</v>
      </c>
      <c r="L231" s="125">
        <f>ABS('Data Analysis'!L231-'Double Entry'!L231)</f>
        <v>0</v>
      </c>
      <c r="M231" s="125">
        <f>ABS('Data Analysis'!M231-'Double Entry'!M231)</f>
        <v>0</v>
      </c>
      <c r="N231" s="125">
        <f>ABS('Data Analysis'!N231-'Double Entry'!N231)</f>
        <v>0</v>
      </c>
      <c r="O231" s="125">
        <f>ABS('Data Analysis'!O231-'Double Entry'!O231)</f>
        <v>0</v>
      </c>
      <c r="P231" s="125">
        <f>ABS('Data Analysis'!P231-'Double Entry'!P231)</f>
        <v>0</v>
      </c>
      <c r="Q231" s="125">
        <f>ABS('Data Analysis'!Q231-'Double Entry'!Q231)</f>
        <v>0</v>
      </c>
      <c r="R231" s="125">
        <f>ABS('Data Analysis'!R231-'Double Entry'!R231)</f>
        <v>0</v>
      </c>
      <c r="S231" s="125">
        <f>ABS('Data Analysis'!S231-'Double Entry'!S231)</f>
        <v>0</v>
      </c>
      <c r="T231" s="125">
        <f>ABS('Data Analysis'!T231-'Double Entry'!T231)</f>
        <v>0</v>
      </c>
      <c r="U231" s="125">
        <f>ABS('Data Analysis'!U231-'Double Entry'!U231)</f>
        <v>0</v>
      </c>
      <c r="V231" s="125">
        <f>ABS('Data Analysis'!V231-'Double Entry'!V231)</f>
        <v>0</v>
      </c>
      <c r="W231" s="125">
        <f>ABS('Data Analysis'!W231-'Double Entry'!W231)</f>
        <v>0</v>
      </c>
      <c r="X231" s="125">
        <f>ABS('Data Analysis'!X231-'Double Entry'!X231)</f>
        <v>0</v>
      </c>
      <c r="Y231" s="125">
        <f>ABS('Data Analysis'!Y231-'Double Entry'!Y231)</f>
        <v>0</v>
      </c>
      <c r="Z231" s="125">
        <f>ABS('Data Analysis'!Z231-'Double Entry'!Z231)</f>
        <v>0</v>
      </c>
      <c r="AA231" s="125">
        <f>ABS('Data Analysis'!AA231-'Double Entry'!AA231)</f>
        <v>0</v>
      </c>
      <c r="AB231" s="125">
        <f>ABS('Data Analysis'!AB231-'Double Entry'!AB231)</f>
        <v>0</v>
      </c>
      <c r="AC231" s="125">
        <f>ABS('Data Analysis'!AC231-'Double Entry'!AC231)</f>
        <v>0</v>
      </c>
      <c r="AD231" s="125">
        <f>ABS('Data Analysis'!AD231-'Double Entry'!AD231)</f>
        <v>0</v>
      </c>
    </row>
    <row r="232" spans="1:30" ht="12.75">
      <c r="A232" s="124">
        <f t="shared" si="2"/>
      </c>
      <c r="B232" s="56"/>
      <c r="C232" s="57"/>
      <c r="E232" s="27"/>
      <c r="G232" s="125">
        <f>IF('Data Analysis'!G232='Double Entry'!G232,0,1)</f>
        <v>0</v>
      </c>
      <c r="H232" s="125">
        <f>ABS('Data Analysis'!H232-'Double Entry'!H232)</f>
        <v>0</v>
      </c>
      <c r="I232" s="125">
        <f>ABS('Data Analysis'!I232-'Double Entry'!I232)</f>
        <v>0</v>
      </c>
      <c r="J232" s="125">
        <f>ABS('Data Analysis'!J232-'Double Entry'!J232)</f>
        <v>0</v>
      </c>
      <c r="K232" s="125">
        <f>ABS('Data Analysis'!K232-'Double Entry'!K232)</f>
        <v>0</v>
      </c>
      <c r="L232" s="125">
        <f>ABS('Data Analysis'!L232-'Double Entry'!L232)</f>
        <v>0</v>
      </c>
      <c r="M232" s="125">
        <f>ABS('Data Analysis'!M232-'Double Entry'!M232)</f>
        <v>0</v>
      </c>
      <c r="N232" s="125">
        <f>ABS('Data Analysis'!N232-'Double Entry'!N232)</f>
        <v>0</v>
      </c>
      <c r="O232" s="125">
        <f>ABS('Data Analysis'!O232-'Double Entry'!O232)</f>
        <v>0</v>
      </c>
      <c r="P232" s="125">
        <f>ABS('Data Analysis'!P232-'Double Entry'!P232)</f>
        <v>0</v>
      </c>
      <c r="Q232" s="125">
        <f>ABS('Data Analysis'!Q232-'Double Entry'!Q232)</f>
        <v>0</v>
      </c>
      <c r="R232" s="125">
        <f>ABS('Data Analysis'!R232-'Double Entry'!R232)</f>
        <v>0</v>
      </c>
      <c r="S232" s="125">
        <f>ABS('Data Analysis'!S232-'Double Entry'!S232)</f>
        <v>0</v>
      </c>
      <c r="T232" s="125">
        <f>ABS('Data Analysis'!T232-'Double Entry'!T232)</f>
        <v>0</v>
      </c>
      <c r="U232" s="125">
        <f>ABS('Data Analysis'!U232-'Double Entry'!U232)</f>
        <v>0</v>
      </c>
      <c r="V232" s="125">
        <f>ABS('Data Analysis'!V232-'Double Entry'!V232)</f>
        <v>0</v>
      </c>
      <c r="W232" s="125">
        <f>ABS('Data Analysis'!W232-'Double Entry'!W232)</f>
        <v>0</v>
      </c>
      <c r="X232" s="125">
        <f>ABS('Data Analysis'!X232-'Double Entry'!X232)</f>
        <v>0</v>
      </c>
      <c r="Y232" s="125">
        <f>ABS('Data Analysis'!Y232-'Double Entry'!Y232)</f>
        <v>0</v>
      </c>
      <c r="Z232" s="125">
        <f>ABS('Data Analysis'!Z232-'Double Entry'!Z232)</f>
        <v>0</v>
      </c>
      <c r="AA232" s="125">
        <f>ABS('Data Analysis'!AA232-'Double Entry'!AA232)</f>
        <v>0</v>
      </c>
      <c r="AB232" s="125">
        <f>ABS('Data Analysis'!AB232-'Double Entry'!AB232)</f>
        <v>0</v>
      </c>
      <c r="AC232" s="125">
        <f>ABS('Data Analysis'!AC232-'Double Entry'!AC232)</f>
        <v>0</v>
      </c>
      <c r="AD232" s="125">
        <f>ABS('Data Analysis'!AD232-'Double Entry'!AD232)</f>
        <v>0</v>
      </c>
    </row>
    <row r="233" spans="1:30" ht="12.75">
      <c r="A233" s="124">
        <f t="shared" si="2"/>
      </c>
      <c r="B233" s="56"/>
      <c r="C233" s="57"/>
      <c r="E233" s="27"/>
      <c r="G233" s="125">
        <f>IF('Data Analysis'!G233='Double Entry'!G233,0,1)</f>
        <v>0</v>
      </c>
      <c r="H233" s="125">
        <f>ABS('Data Analysis'!H233-'Double Entry'!H233)</f>
        <v>0</v>
      </c>
      <c r="I233" s="125">
        <f>ABS('Data Analysis'!I233-'Double Entry'!I233)</f>
        <v>0</v>
      </c>
      <c r="J233" s="125">
        <f>ABS('Data Analysis'!J233-'Double Entry'!J233)</f>
        <v>0</v>
      </c>
      <c r="K233" s="125">
        <f>ABS('Data Analysis'!K233-'Double Entry'!K233)</f>
        <v>0</v>
      </c>
      <c r="L233" s="125">
        <f>ABS('Data Analysis'!L233-'Double Entry'!L233)</f>
        <v>0</v>
      </c>
      <c r="M233" s="125">
        <f>ABS('Data Analysis'!M233-'Double Entry'!M233)</f>
        <v>0</v>
      </c>
      <c r="N233" s="125">
        <f>ABS('Data Analysis'!N233-'Double Entry'!N233)</f>
        <v>0</v>
      </c>
      <c r="O233" s="125">
        <f>ABS('Data Analysis'!O233-'Double Entry'!O233)</f>
        <v>0</v>
      </c>
      <c r="P233" s="125">
        <f>ABS('Data Analysis'!P233-'Double Entry'!P233)</f>
        <v>0</v>
      </c>
      <c r="Q233" s="125">
        <f>ABS('Data Analysis'!Q233-'Double Entry'!Q233)</f>
        <v>0</v>
      </c>
      <c r="R233" s="125">
        <f>ABS('Data Analysis'!R233-'Double Entry'!R233)</f>
        <v>0</v>
      </c>
      <c r="S233" s="125">
        <f>ABS('Data Analysis'!S233-'Double Entry'!S233)</f>
        <v>0</v>
      </c>
      <c r="T233" s="125">
        <f>ABS('Data Analysis'!T233-'Double Entry'!T233)</f>
        <v>0</v>
      </c>
      <c r="U233" s="125">
        <f>ABS('Data Analysis'!U233-'Double Entry'!U233)</f>
        <v>0</v>
      </c>
      <c r="V233" s="125">
        <f>ABS('Data Analysis'!V233-'Double Entry'!V233)</f>
        <v>0</v>
      </c>
      <c r="W233" s="125">
        <f>ABS('Data Analysis'!W233-'Double Entry'!W233)</f>
        <v>0</v>
      </c>
      <c r="X233" s="125">
        <f>ABS('Data Analysis'!X233-'Double Entry'!X233)</f>
        <v>0</v>
      </c>
      <c r="Y233" s="125">
        <f>ABS('Data Analysis'!Y233-'Double Entry'!Y233)</f>
        <v>0</v>
      </c>
      <c r="Z233" s="125">
        <f>ABS('Data Analysis'!Z233-'Double Entry'!Z233)</f>
        <v>0</v>
      </c>
      <c r="AA233" s="125">
        <f>ABS('Data Analysis'!AA233-'Double Entry'!AA233)</f>
        <v>0</v>
      </c>
      <c r="AB233" s="125">
        <f>ABS('Data Analysis'!AB233-'Double Entry'!AB233)</f>
        <v>0</v>
      </c>
      <c r="AC233" s="125">
        <f>ABS('Data Analysis'!AC233-'Double Entry'!AC233)</f>
        <v>0</v>
      </c>
      <c r="AD233" s="125">
        <f>ABS('Data Analysis'!AD233-'Double Entry'!AD233)</f>
        <v>0</v>
      </c>
    </row>
    <row r="234" spans="1:30" ht="12.75">
      <c r="A234" s="124">
        <f t="shared" si="2"/>
      </c>
      <c r="B234" s="56"/>
      <c r="C234" s="57"/>
      <c r="E234" s="27"/>
      <c r="G234" s="125">
        <f>IF('Data Analysis'!G234='Double Entry'!G234,0,1)</f>
        <v>0</v>
      </c>
      <c r="H234" s="125">
        <f>ABS('Data Analysis'!H234-'Double Entry'!H234)</f>
        <v>0</v>
      </c>
      <c r="I234" s="125">
        <f>ABS('Data Analysis'!I234-'Double Entry'!I234)</f>
        <v>0</v>
      </c>
      <c r="J234" s="125">
        <f>ABS('Data Analysis'!J234-'Double Entry'!J234)</f>
        <v>0</v>
      </c>
      <c r="K234" s="125">
        <f>ABS('Data Analysis'!K234-'Double Entry'!K234)</f>
        <v>0</v>
      </c>
      <c r="L234" s="125">
        <f>ABS('Data Analysis'!L234-'Double Entry'!L234)</f>
        <v>0</v>
      </c>
      <c r="M234" s="125">
        <f>ABS('Data Analysis'!M234-'Double Entry'!M234)</f>
        <v>0</v>
      </c>
      <c r="N234" s="125">
        <f>ABS('Data Analysis'!N234-'Double Entry'!N234)</f>
        <v>0</v>
      </c>
      <c r="O234" s="125">
        <f>ABS('Data Analysis'!O234-'Double Entry'!O234)</f>
        <v>0</v>
      </c>
      <c r="P234" s="125">
        <f>ABS('Data Analysis'!P234-'Double Entry'!P234)</f>
        <v>0</v>
      </c>
      <c r="Q234" s="125">
        <f>ABS('Data Analysis'!Q234-'Double Entry'!Q234)</f>
        <v>0</v>
      </c>
      <c r="R234" s="125">
        <f>ABS('Data Analysis'!R234-'Double Entry'!R234)</f>
        <v>0</v>
      </c>
      <c r="S234" s="125">
        <f>ABS('Data Analysis'!S234-'Double Entry'!S234)</f>
        <v>0</v>
      </c>
      <c r="T234" s="125">
        <f>ABS('Data Analysis'!T234-'Double Entry'!T234)</f>
        <v>0</v>
      </c>
      <c r="U234" s="125">
        <f>ABS('Data Analysis'!U234-'Double Entry'!U234)</f>
        <v>0</v>
      </c>
      <c r="V234" s="125">
        <f>ABS('Data Analysis'!V234-'Double Entry'!V234)</f>
        <v>0</v>
      </c>
      <c r="W234" s="125">
        <f>ABS('Data Analysis'!W234-'Double Entry'!W234)</f>
        <v>0</v>
      </c>
      <c r="X234" s="125">
        <f>ABS('Data Analysis'!X234-'Double Entry'!X234)</f>
        <v>0</v>
      </c>
      <c r="Y234" s="125">
        <f>ABS('Data Analysis'!Y234-'Double Entry'!Y234)</f>
        <v>0</v>
      </c>
      <c r="Z234" s="125">
        <f>ABS('Data Analysis'!Z234-'Double Entry'!Z234)</f>
        <v>0</v>
      </c>
      <c r="AA234" s="125">
        <f>ABS('Data Analysis'!AA234-'Double Entry'!AA234)</f>
        <v>0</v>
      </c>
      <c r="AB234" s="125">
        <f>ABS('Data Analysis'!AB234-'Double Entry'!AB234)</f>
        <v>0</v>
      </c>
      <c r="AC234" s="125">
        <f>ABS('Data Analysis'!AC234-'Double Entry'!AC234)</f>
        <v>0</v>
      </c>
      <c r="AD234" s="125">
        <f>ABS('Data Analysis'!AD234-'Double Entry'!AD234)</f>
        <v>0</v>
      </c>
    </row>
    <row r="235" spans="1:30" ht="12.75">
      <c r="A235" s="124">
        <f t="shared" si="2"/>
      </c>
      <c r="B235" s="56"/>
      <c r="C235" s="57"/>
      <c r="E235" s="27"/>
      <c r="G235" s="125">
        <f>IF('Data Analysis'!G235='Double Entry'!G235,0,1)</f>
        <v>0</v>
      </c>
      <c r="H235" s="125">
        <f>ABS('Data Analysis'!H235-'Double Entry'!H235)</f>
        <v>0</v>
      </c>
      <c r="I235" s="125">
        <f>ABS('Data Analysis'!I235-'Double Entry'!I235)</f>
        <v>0</v>
      </c>
      <c r="J235" s="125">
        <f>ABS('Data Analysis'!J235-'Double Entry'!J235)</f>
        <v>0</v>
      </c>
      <c r="K235" s="125">
        <f>ABS('Data Analysis'!K235-'Double Entry'!K235)</f>
        <v>0</v>
      </c>
      <c r="L235" s="125">
        <f>ABS('Data Analysis'!L235-'Double Entry'!L235)</f>
        <v>0</v>
      </c>
      <c r="M235" s="125">
        <f>ABS('Data Analysis'!M235-'Double Entry'!M235)</f>
        <v>0</v>
      </c>
      <c r="N235" s="125">
        <f>ABS('Data Analysis'!N235-'Double Entry'!N235)</f>
        <v>0</v>
      </c>
      <c r="O235" s="125">
        <f>ABS('Data Analysis'!O235-'Double Entry'!O235)</f>
        <v>0</v>
      </c>
      <c r="P235" s="125">
        <f>ABS('Data Analysis'!P235-'Double Entry'!P235)</f>
        <v>0</v>
      </c>
      <c r="Q235" s="125">
        <f>ABS('Data Analysis'!Q235-'Double Entry'!Q235)</f>
        <v>0</v>
      </c>
      <c r="R235" s="125">
        <f>ABS('Data Analysis'!R235-'Double Entry'!R235)</f>
        <v>0</v>
      </c>
      <c r="S235" s="125">
        <f>ABS('Data Analysis'!S235-'Double Entry'!S235)</f>
        <v>0</v>
      </c>
      <c r="T235" s="125">
        <f>ABS('Data Analysis'!T235-'Double Entry'!T235)</f>
        <v>0</v>
      </c>
      <c r="U235" s="125">
        <f>ABS('Data Analysis'!U235-'Double Entry'!U235)</f>
        <v>0</v>
      </c>
      <c r="V235" s="125">
        <f>ABS('Data Analysis'!V235-'Double Entry'!V235)</f>
        <v>0</v>
      </c>
      <c r="W235" s="125">
        <f>ABS('Data Analysis'!W235-'Double Entry'!W235)</f>
        <v>0</v>
      </c>
      <c r="X235" s="125">
        <f>ABS('Data Analysis'!X235-'Double Entry'!X235)</f>
        <v>0</v>
      </c>
      <c r="Y235" s="125">
        <f>ABS('Data Analysis'!Y235-'Double Entry'!Y235)</f>
        <v>0</v>
      </c>
      <c r="Z235" s="125">
        <f>ABS('Data Analysis'!Z235-'Double Entry'!Z235)</f>
        <v>0</v>
      </c>
      <c r="AA235" s="125">
        <f>ABS('Data Analysis'!AA235-'Double Entry'!AA235)</f>
        <v>0</v>
      </c>
      <c r="AB235" s="125">
        <f>ABS('Data Analysis'!AB235-'Double Entry'!AB235)</f>
        <v>0</v>
      </c>
      <c r="AC235" s="125">
        <f>ABS('Data Analysis'!AC235-'Double Entry'!AC235)</f>
        <v>0</v>
      </c>
      <c r="AD235" s="125">
        <f>ABS('Data Analysis'!AD235-'Double Entry'!AD235)</f>
        <v>0</v>
      </c>
    </row>
    <row r="236" spans="1:30" ht="12.75">
      <c r="A236" s="124">
        <f t="shared" si="2"/>
      </c>
      <c r="B236" s="56"/>
      <c r="C236" s="57"/>
      <c r="E236" s="27"/>
      <c r="G236" s="125">
        <f>IF('Data Analysis'!G236='Double Entry'!G236,0,1)</f>
        <v>0</v>
      </c>
      <c r="H236" s="125">
        <f>ABS('Data Analysis'!H236-'Double Entry'!H236)</f>
        <v>0</v>
      </c>
      <c r="I236" s="125">
        <f>ABS('Data Analysis'!I236-'Double Entry'!I236)</f>
        <v>0</v>
      </c>
      <c r="J236" s="125">
        <f>ABS('Data Analysis'!J236-'Double Entry'!J236)</f>
        <v>0</v>
      </c>
      <c r="K236" s="125">
        <f>ABS('Data Analysis'!K236-'Double Entry'!K236)</f>
        <v>0</v>
      </c>
      <c r="L236" s="125">
        <f>ABS('Data Analysis'!L236-'Double Entry'!L236)</f>
        <v>0</v>
      </c>
      <c r="M236" s="125">
        <f>ABS('Data Analysis'!M236-'Double Entry'!M236)</f>
        <v>0</v>
      </c>
      <c r="N236" s="125">
        <f>ABS('Data Analysis'!N236-'Double Entry'!N236)</f>
        <v>0</v>
      </c>
      <c r="O236" s="125">
        <f>ABS('Data Analysis'!O236-'Double Entry'!O236)</f>
        <v>0</v>
      </c>
      <c r="P236" s="125">
        <f>ABS('Data Analysis'!P236-'Double Entry'!P236)</f>
        <v>0</v>
      </c>
      <c r="Q236" s="125">
        <f>ABS('Data Analysis'!Q236-'Double Entry'!Q236)</f>
        <v>0</v>
      </c>
      <c r="R236" s="125">
        <f>ABS('Data Analysis'!R236-'Double Entry'!R236)</f>
        <v>0</v>
      </c>
      <c r="S236" s="125">
        <f>ABS('Data Analysis'!S236-'Double Entry'!S236)</f>
        <v>0</v>
      </c>
      <c r="T236" s="125">
        <f>ABS('Data Analysis'!T236-'Double Entry'!T236)</f>
        <v>0</v>
      </c>
      <c r="U236" s="125">
        <f>ABS('Data Analysis'!U236-'Double Entry'!U236)</f>
        <v>0</v>
      </c>
      <c r="V236" s="125">
        <f>ABS('Data Analysis'!V236-'Double Entry'!V236)</f>
        <v>0</v>
      </c>
      <c r="W236" s="125">
        <f>ABS('Data Analysis'!W236-'Double Entry'!W236)</f>
        <v>0</v>
      </c>
      <c r="X236" s="125">
        <f>ABS('Data Analysis'!X236-'Double Entry'!X236)</f>
        <v>0</v>
      </c>
      <c r="Y236" s="125">
        <f>ABS('Data Analysis'!Y236-'Double Entry'!Y236)</f>
        <v>0</v>
      </c>
      <c r="Z236" s="125">
        <f>ABS('Data Analysis'!Z236-'Double Entry'!Z236)</f>
        <v>0</v>
      </c>
      <c r="AA236" s="125">
        <f>ABS('Data Analysis'!AA236-'Double Entry'!AA236)</f>
        <v>0</v>
      </c>
      <c r="AB236" s="125">
        <f>ABS('Data Analysis'!AB236-'Double Entry'!AB236)</f>
        <v>0</v>
      </c>
      <c r="AC236" s="125">
        <f>ABS('Data Analysis'!AC236-'Double Entry'!AC236)</f>
        <v>0</v>
      </c>
      <c r="AD236" s="125">
        <f>ABS('Data Analysis'!AD236-'Double Entry'!AD236)</f>
        <v>0</v>
      </c>
    </row>
    <row r="237" spans="1:30" ht="12.75">
      <c r="A237" s="124">
        <f t="shared" si="2"/>
      </c>
      <c r="B237" s="56"/>
      <c r="C237" s="57"/>
      <c r="E237" s="27"/>
      <c r="G237" s="125">
        <f>IF('Data Analysis'!G237='Double Entry'!G237,0,1)</f>
        <v>0</v>
      </c>
      <c r="H237" s="125">
        <f>ABS('Data Analysis'!H237-'Double Entry'!H237)</f>
        <v>0</v>
      </c>
      <c r="I237" s="125">
        <f>ABS('Data Analysis'!I237-'Double Entry'!I237)</f>
        <v>0</v>
      </c>
      <c r="J237" s="125">
        <f>ABS('Data Analysis'!J237-'Double Entry'!J237)</f>
        <v>0</v>
      </c>
      <c r="K237" s="125">
        <f>ABS('Data Analysis'!K237-'Double Entry'!K237)</f>
        <v>0</v>
      </c>
      <c r="L237" s="125">
        <f>ABS('Data Analysis'!L237-'Double Entry'!L237)</f>
        <v>0</v>
      </c>
      <c r="M237" s="125">
        <f>ABS('Data Analysis'!M237-'Double Entry'!M237)</f>
        <v>0</v>
      </c>
      <c r="N237" s="125">
        <f>ABS('Data Analysis'!N237-'Double Entry'!N237)</f>
        <v>0</v>
      </c>
      <c r="O237" s="125">
        <f>ABS('Data Analysis'!O237-'Double Entry'!O237)</f>
        <v>0</v>
      </c>
      <c r="P237" s="125">
        <f>ABS('Data Analysis'!P237-'Double Entry'!P237)</f>
        <v>0</v>
      </c>
      <c r="Q237" s="125">
        <f>ABS('Data Analysis'!Q237-'Double Entry'!Q237)</f>
        <v>0</v>
      </c>
      <c r="R237" s="125">
        <f>ABS('Data Analysis'!R237-'Double Entry'!R237)</f>
        <v>0</v>
      </c>
      <c r="S237" s="125">
        <f>ABS('Data Analysis'!S237-'Double Entry'!S237)</f>
        <v>0</v>
      </c>
      <c r="T237" s="125">
        <f>ABS('Data Analysis'!T237-'Double Entry'!T237)</f>
        <v>0</v>
      </c>
      <c r="U237" s="125">
        <f>ABS('Data Analysis'!U237-'Double Entry'!U237)</f>
        <v>0</v>
      </c>
      <c r="V237" s="125">
        <f>ABS('Data Analysis'!V237-'Double Entry'!V237)</f>
        <v>0</v>
      </c>
      <c r="W237" s="125">
        <f>ABS('Data Analysis'!W237-'Double Entry'!W237)</f>
        <v>0</v>
      </c>
      <c r="X237" s="125">
        <f>ABS('Data Analysis'!X237-'Double Entry'!X237)</f>
        <v>0</v>
      </c>
      <c r="Y237" s="125">
        <f>ABS('Data Analysis'!Y237-'Double Entry'!Y237)</f>
        <v>0</v>
      </c>
      <c r="Z237" s="125">
        <f>ABS('Data Analysis'!Z237-'Double Entry'!Z237)</f>
        <v>0</v>
      </c>
      <c r="AA237" s="125">
        <f>ABS('Data Analysis'!AA237-'Double Entry'!AA237)</f>
        <v>0</v>
      </c>
      <c r="AB237" s="125">
        <f>ABS('Data Analysis'!AB237-'Double Entry'!AB237)</f>
        <v>0</v>
      </c>
      <c r="AC237" s="125">
        <f>ABS('Data Analysis'!AC237-'Double Entry'!AC237)</f>
        <v>0</v>
      </c>
      <c r="AD237" s="125">
        <f>ABS('Data Analysis'!AD237-'Double Entry'!AD237)</f>
        <v>0</v>
      </c>
    </row>
    <row r="238" spans="1:30" ht="12.75">
      <c r="A238" s="124">
        <f t="shared" si="2"/>
      </c>
      <c r="B238" s="56"/>
      <c r="C238" s="57"/>
      <c r="E238" s="27"/>
      <c r="G238" s="125">
        <f>IF('Data Analysis'!G238='Double Entry'!G238,0,1)</f>
        <v>0</v>
      </c>
      <c r="H238" s="125">
        <f>ABS('Data Analysis'!H238-'Double Entry'!H238)</f>
        <v>0</v>
      </c>
      <c r="I238" s="125">
        <f>ABS('Data Analysis'!I238-'Double Entry'!I238)</f>
        <v>0</v>
      </c>
      <c r="J238" s="125">
        <f>ABS('Data Analysis'!J238-'Double Entry'!J238)</f>
        <v>0</v>
      </c>
      <c r="K238" s="125">
        <f>ABS('Data Analysis'!K238-'Double Entry'!K238)</f>
        <v>0</v>
      </c>
      <c r="L238" s="125">
        <f>ABS('Data Analysis'!L238-'Double Entry'!L238)</f>
        <v>0</v>
      </c>
      <c r="M238" s="125">
        <f>ABS('Data Analysis'!M238-'Double Entry'!M238)</f>
        <v>0</v>
      </c>
      <c r="N238" s="125">
        <f>ABS('Data Analysis'!N238-'Double Entry'!N238)</f>
        <v>0</v>
      </c>
      <c r="O238" s="125">
        <f>ABS('Data Analysis'!O238-'Double Entry'!O238)</f>
        <v>0</v>
      </c>
      <c r="P238" s="125">
        <f>ABS('Data Analysis'!P238-'Double Entry'!P238)</f>
        <v>0</v>
      </c>
      <c r="Q238" s="125">
        <f>ABS('Data Analysis'!Q238-'Double Entry'!Q238)</f>
        <v>0</v>
      </c>
      <c r="R238" s="125">
        <f>ABS('Data Analysis'!R238-'Double Entry'!R238)</f>
        <v>0</v>
      </c>
      <c r="S238" s="125">
        <f>ABS('Data Analysis'!S238-'Double Entry'!S238)</f>
        <v>0</v>
      </c>
      <c r="T238" s="125">
        <f>ABS('Data Analysis'!T238-'Double Entry'!T238)</f>
        <v>0</v>
      </c>
      <c r="U238" s="125">
        <f>ABS('Data Analysis'!U238-'Double Entry'!U238)</f>
        <v>0</v>
      </c>
      <c r="V238" s="125">
        <f>ABS('Data Analysis'!V238-'Double Entry'!V238)</f>
        <v>0</v>
      </c>
      <c r="W238" s="125">
        <f>ABS('Data Analysis'!W238-'Double Entry'!W238)</f>
        <v>0</v>
      </c>
      <c r="X238" s="125">
        <f>ABS('Data Analysis'!X238-'Double Entry'!X238)</f>
        <v>0</v>
      </c>
      <c r="Y238" s="125">
        <f>ABS('Data Analysis'!Y238-'Double Entry'!Y238)</f>
        <v>0</v>
      </c>
      <c r="Z238" s="125">
        <f>ABS('Data Analysis'!Z238-'Double Entry'!Z238)</f>
        <v>0</v>
      </c>
      <c r="AA238" s="125">
        <f>ABS('Data Analysis'!AA238-'Double Entry'!AA238)</f>
        <v>0</v>
      </c>
      <c r="AB238" s="125">
        <f>ABS('Data Analysis'!AB238-'Double Entry'!AB238)</f>
        <v>0</v>
      </c>
      <c r="AC238" s="125">
        <f>ABS('Data Analysis'!AC238-'Double Entry'!AC238)</f>
        <v>0</v>
      </c>
      <c r="AD238" s="125">
        <f>ABS('Data Analysis'!AD238-'Double Entry'!AD238)</f>
        <v>0</v>
      </c>
    </row>
    <row r="239" spans="1:30" ht="12.75">
      <c r="A239" s="124">
        <f t="shared" si="2"/>
      </c>
      <c r="B239" s="56"/>
      <c r="C239" s="57"/>
      <c r="E239" s="27"/>
      <c r="G239" s="125">
        <f>IF('Data Analysis'!G239='Double Entry'!G239,0,1)</f>
        <v>0</v>
      </c>
      <c r="H239" s="125">
        <f>ABS('Data Analysis'!H239-'Double Entry'!H239)</f>
        <v>0</v>
      </c>
      <c r="I239" s="125">
        <f>ABS('Data Analysis'!I239-'Double Entry'!I239)</f>
        <v>0</v>
      </c>
      <c r="J239" s="125">
        <f>ABS('Data Analysis'!J239-'Double Entry'!J239)</f>
        <v>0</v>
      </c>
      <c r="K239" s="125">
        <f>ABS('Data Analysis'!K239-'Double Entry'!K239)</f>
        <v>0</v>
      </c>
      <c r="L239" s="125">
        <f>ABS('Data Analysis'!L239-'Double Entry'!L239)</f>
        <v>0</v>
      </c>
      <c r="M239" s="125">
        <f>ABS('Data Analysis'!M239-'Double Entry'!M239)</f>
        <v>0</v>
      </c>
      <c r="N239" s="125">
        <f>ABS('Data Analysis'!N239-'Double Entry'!N239)</f>
        <v>0</v>
      </c>
      <c r="O239" s="125">
        <f>ABS('Data Analysis'!O239-'Double Entry'!O239)</f>
        <v>0</v>
      </c>
      <c r="P239" s="125">
        <f>ABS('Data Analysis'!P239-'Double Entry'!P239)</f>
        <v>0</v>
      </c>
      <c r="Q239" s="125">
        <f>ABS('Data Analysis'!Q239-'Double Entry'!Q239)</f>
        <v>0</v>
      </c>
      <c r="R239" s="125">
        <f>ABS('Data Analysis'!R239-'Double Entry'!R239)</f>
        <v>0</v>
      </c>
      <c r="S239" s="125">
        <f>ABS('Data Analysis'!S239-'Double Entry'!S239)</f>
        <v>0</v>
      </c>
      <c r="T239" s="125">
        <f>ABS('Data Analysis'!T239-'Double Entry'!T239)</f>
        <v>0</v>
      </c>
      <c r="U239" s="125">
        <f>ABS('Data Analysis'!U239-'Double Entry'!U239)</f>
        <v>0</v>
      </c>
      <c r="V239" s="125">
        <f>ABS('Data Analysis'!V239-'Double Entry'!V239)</f>
        <v>0</v>
      </c>
      <c r="W239" s="125">
        <f>ABS('Data Analysis'!W239-'Double Entry'!W239)</f>
        <v>0</v>
      </c>
      <c r="X239" s="125">
        <f>ABS('Data Analysis'!X239-'Double Entry'!X239)</f>
        <v>0</v>
      </c>
      <c r="Y239" s="125">
        <f>ABS('Data Analysis'!Y239-'Double Entry'!Y239)</f>
        <v>0</v>
      </c>
      <c r="Z239" s="125">
        <f>ABS('Data Analysis'!Z239-'Double Entry'!Z239)</f>
        <v>0</v>
      </c>
      <c r="AA239" s="125">
        <f>ABS('Data Analysis'!AA239-'Double Entry'!AA239)</f>
        <v>0</v>
      </c>
      <c r="AB239" s="125">
        <f>ABS('Data Analysis'!AB239-'Double Entry'!AB239)</f>
        <v>0</v>
      </c>
      <c r="AC239" s="125">
        <f>ABS('Data Analysis'!AC239-'Double Entry'!AC239)</f>
        <v>0</v>
      </c>
      <c r="AD239" s="125">
        <f>ABS('Data Analysis'!AD239-'Double Entry'!AD239)</f>
        <v>0</v>
      </c>
    </row>
    <row r="240" spans="1:30" ht="12.75">
      <c r="A240" s="124">
        <f t="shared" si="2"/>
      </c>
      <c r="B240" s="56"/>
      <c r="C240" s="57"/>
      <c r="E240" s="27"/>
      <c r="G240" s="125">
        <f>IF('Data Analysis'!G240='Double Entry'!G240,0,1)</f>
        <v>0</v>
      </c>
      <c r="H240" s="125">
        <f>ABS('Data Analysis'!H240-'Double Entry'!H240)</f>
        <v>0</v>
      </c>
      <c r="I240" s="125">
        <f>ABS('Data Analysis'!I240-'Double Entry'!I240)</f>
        <v>0</v>
      </c>
      <c r="J240" s="125">
        <f>ABS('Data Analysis'!J240-'Double Entry'!J240)</f>
        <v>0</v>
      </c>
      <c r="K240" s="125">
        <f>ABS('Data Analysis'!K240-'Double Entry'!K240)</f>
        <v>0</v>
      </c>
      <c r="L240" s="125">
        <f>ABS('Data Analysis'!L240-'Double Entry'!L240)</f>
        <v>0</v>
      </c>
      <c r="M240" s="125">
        <f>ABS('Data Analysis'!M240-'Double Entry'!M240)</f>
        <v>0</v>
      </c>
      <c r="N240" s="125">
        <f>ABS('Data Analysis'!N240-'Double Entry'!N240)</f>
        <v>0</v>
      </c>
      <c r="O240" s="125">
        <f>ABS('Data Analysis'!O240-'Double Entry'!O240)</f>
        <v>0</v>
      </c>
      <c r="P240" s="125">
        <f>ABS('Data Analysis'!P240-'Double Entry'!P240)</f>
        <v>0</v>
      </c>
      <c r="Q240" s="125">
        <f>ABS('Data Analysis'!Q240-'Double Entry'!Q240)</f>
        <v>0</v>
      </c>
      <c r="R240" s="125">
        <f>ABS('Data Analysis'!R240-'Double Entry'!R240)</f>
        <v>0</v>
      </c>
      <c r="S240" s="125">
        <f>ABS('Data Analysis'!S240-'Double Entry'!S240)</f>
        <v>0</v>
      </c>
      <c r="T240" s="125">
        <f>ABS('Data Analysis'!T240-'Double Entry'!T240)</f>
        <v>0</v>
      </c>
      <c r="U240" s="125">
        <f>ABS('Data Analysis'!U240-'Double Entry'!U240)</f>
        <v>0</v>
      </c>
      <c r="V240" s="125">
        <f>ABS('Data Analysis'!V240-'Double Entry'!V240)</f>
        <v>0</v>
      </c>
      <c r="W240" s="125">
        <f>ABS('Data Analysis'!W240-'Double Entry'!W240)</f>
        <v>0</v>
      </c>
      <c r="X240" s="125">
        <f>ABS('Data Analysis'!X240-'Double Entry'!X240)</f>
        <v>0</v>
      </c>
      <c r="Y240" s="125">
        <f>ABS('Data Analysis'!Y240-'Double Entry'!Y240)</f>
        <v>0</v>
      </c>
      <c r="Z240" s="125">
        <f>ABS('Data Analysis'!Z240-'Double Entry'!Z240)</f>
        <v>0</v>
      </c>
      <c r="AA240" s="125">
        <f>ABS('Data Analysis'!AA240-'Double Entry'!AA240)</f>
        <v>0</v>
      </c>
      <c r="AB240" s="125">
        <f>ABS('Data Analysis'!AB240-'Double Entry'!AB240)</f>
        <v>0</v>
      </c>
      <c r="AC240" s="125">
        <f>ABS('Data Analysis'!AC240-'Double Entry'!AC240)</f>
        <v>0</v>
      </c>
      <c r="AD240" s="125">
        <f>ABS('Data Analysis'!AD240-'Double Entry'!AD240)</f>
        <v>0</v>
      </c>
    </row>
    <row r="241" spans="1:30" ht="12.75">
      <c r="A241" s="124">
        <f t="shared" si="2"/>
      </c>
      <c r="B241" s="56"/>
      <c r="C241" s="57"/>
      <c r="E241" s="27"/>
      <c r="G241" s="125">
        <f>IF('Data Analysis'!G241='Double Entry'!G241,0,1)</f>
        <v>0</v>
      </c>
      <c r="H241" s="125">
        <f>ABS('Data Analysis'!H241-'Double Entry'!H241)</f>
        <v>0</v>
      </c>
      <c r="I241" s="125">
        <f>ABS('Data Analysis'!I241-'Double Entry'!I241)</f>
        <v>0</v>
      </c>
      <c r="J241" s="125">
        <f>ABS('Data Analysis'!J241-'Double Entry'!J241)</f>
        <v>0</v>
      </c>
      <c r="K241" s="125">
        <f>ABS('Data Analysis'!K241-'Double Entry'!K241)</f>
        <v>0</v>
      </c>
      <c r="L241" s="125">
        <f>ABS('Data Analysis'!L241-'Double Entry'!L241)</f>
        <v>0</v>
      </c>
      <c r="M241" s="125">
        <f>ABS('Data Analysis'!M241-'Double Entry'!M241)</f>
        <v>0</v>
      </c>
      <c r="N241" s="125">
        <f>ABS('Data Analysis'!N241-'Double Entry'!N241)</f>
        <v>0</v>
      </c>
      <c r="O241" s="125">
        <f>ABS('Data Analysis'!O241-'Double Entry'!O241)</f>
        <v>0</v>
      </c>
      <c r="P241" s="125">
        <f>ABS('Data Analysis'!P241-'Double Entry'!P241)</f>
        <v>0</v>
      </c>
      <c r="Q241" s="125">
        <f>ABS('Data Analysis'!Q241-'Double Entry'!Q241)</f>
        <v>0</v>
      </c>
      <c r="R241" s="125">
        <f>ABS('Data Analysis'!R241-'Double Entry'!R241)</f>
        <v>0</v>
      </c>
      <c r="S241" s="125">
        <f>ABS('Data Analysis'!S241-'Double Entry'!S241)</f>
        <v>0</v>
      </c>
      <c r="T241" s="125">
        <f>ABS('Data Analysis'!T241-'Double Entry'!T241)</f>
        <v>0</v>
      </c>
      <c r="U241" s="125">
        <f>ABS('Data Analysis'!U241-'Double Entry'!U241)</f>
        <v>0</v>
      </c>
      <c r="V241" s="125">
        <f>ABS('Data Analysis'!V241-'Double Entry'!V241)</f>
        <v>0</v>
      </c>
      <c r="W241" s="125">
        <f>ABS('Data Analysis'!W241-'Double Entry'!W241)</f>
        <v>0</v>
      </c>
      <c r="X241" s="125">
        <f>ABS('Data Analysis'!X241-'Double Entry'!X241)</f>
        <v>0</v>
      </c>
      <c r="Y241" s="125">
        <f>ABS('Data Analysis'!Y241-'Double Entry'!Y241)</f>
        <v>0</v>
      </c>
      <c r="Z241" s="125">
        <f>ABS('Data Analysis'!Z241-'Double Entry'!Z241)</f>
        <v>0</v>
      </c>
      <c r="AA241" s="125">
        <f>ABS('Data Analysis'!AA241-'Double Entry'!AA241)</f>
        <v>0</v>
      </c>
      <c r="AB241" s="125">
        <f>ABS('Data Analysis'!AB241-'Double Entry'!AB241)</f>
        <v>0</v>
      </c>
      <c r="AC241" s="125">
        <f>ABS('Data Analysis'!AC241-'Double Entry'!AC241)</f>
        <v>0</v>
      </c>
      <c r="AD241" s="125">
        <f>ABS('Data Analysis'!AD241-'Double Entry'!AD241)</f>
        <v>0</v>
      </c>
    </row>
    <row r="242" spans="1:30" ht="12.75">
      <c r="A242" s="124">
        <f aca="true" t="shared" si="3" ref="A242:A305">IF(SUM(G242:AK242)=0,"","error in row")</f>
      </c>
      <c r="G242" s="58"/>
      <c r="O242" s="5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15" ht="12.75">
      <c r="A243" s="124">
        <f t="shared" si="3"/>
      </c>
      <c r="G243" s="56"/>
      <c r="O243" s="5"/>
    </row>
    <row r="244" spans="1:30" ht="12.75">
      <c r="A244" s="124">
        <f t="shared" si="3"/>
      </c>
      <c r="G244" s="56"/>
      <c r="O244" s="5"/>
      <c r="AA244" s="6"/>
      <c r="AB244" s="6"/>
      <c r="AC244" s="6"/>
      <c r="AD244" s="6"/>
    </row>
    <row r="245" spans="1:15" ht="12.75">
      <c r="A245" s="124">
        <f t="shared" si="3"/>
      </c>
      <c r="G245" s="56"/>
      <c r="O245" s="5"/>
    </row>
    <row r="246" spans="1:15" ht="12.75">
      <c r="A246" s="124">
        <f t="shared" si="3"/>
      </c>
      <c r="G246" s="56"/>
      <c r="O246" s="5"/>
    </row>
    <row r="247" spans="1:15" ht="12.75">
      <c r="A247" s="124">
        <f t="shared" si="3"/>
      </c>
      <c r="G247" s="56"/>
      <c r="O247" s="5"/>
    </row>
    <row r="248" spans="1:15" ht="12.75">
      <c r="A248" s="124">
        <f t="shared" si="3"/>
      </c>
      <c r="G248" s="56"/>
      <c r="O248" s="5"/>
    </row>
    <row r="249" spans="1:15" ht="12.75">
      <c r="A249" s="124">
        <f t="shared" si="3"/>
      </c>
      <c r="G249" s="56"/>
      <c r="M249" s="36"/>
      <c r="O249" s="5"/>
    </row>
    <row r="250" spans="1:30" ht="12.75">
      <c r="A250" s="124">
        <f t="shared" si="3"/>
      </c>
      <c r="G250" s="39"/>
      <c r="H250" s="125">
        <f>IF('Data Analysis'!H250='Double Entry'!H250,0,1)</f>
        <v>0</v>
      </c>
      <c r="I250" s="126"/>
      <c r="L250" s="125">
        <f>IF('Data Analysis'!L250='Double Entry'!L250,0,1)</f>
        <v>0</v>
      </c>
      <c r="M250" s="126"/>
      <c r="O250" s="5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1:30" ht="105">
      <c r="A251" s="124">
        <f t="shared" si="3"/>
      </c>
      <c r="B251" s="6"/>
      <c r="C251" s="6"/>
      <c r="D251" s="6"/>
      <c r="E251" s="6"/>
      <c r="F251" s="6"/>
      <c r="G251" s="12" t="s">
        <v>11</v>
      </c>
      <c r="H251" s="13" t="s">
        <v>12</v>
      </c>
      <c r="I251" s="13" t="s">
        <v>13</v>
      </c>
      <c r="J251" s="13" t="s">
        <v>14</v>
      </c>
      <c r="K251" s="13" t="s">
        <v>15</v>
      </c>
      <c r="L251" s="13" t="s">
        <v>16</v>
      </c>
      <c r="M251" s="13" t="s">
        <v>17</v>
      </c>
      <c r="N251" s="6" t="s">
        <v>18</v>
      </c>
      <c r="O251" s="6" t="s">
        <v>19</v>
      </c>
      <c r="P251" s="15" t="s">
        <v>20</v>
      </c>
      <c r="Q251" s="15" t="s">
        <v>21</v>
      </c>
      <c r="R251" s="15" t="s">
        <v>22</v>
      </c>
      <c r="S251" s="15" t="s">
        <v>23</v>
      </c>
      <c r="T251" s="15" t="s">
        <v>24</v>
      </c>
      <c r="U251" s="15" t="s">
        <v>20</v>
      </c>
      <c r="V251" s="15" t="s">
        <v>21</v>
      </c>
      <c r="W251" s="15" t="s">
        <v>22</v>
      </c>
      <c r="X251" s="15" t="s">
        <v>23</v>
      </c>
      <c r="Y251" s="15" t="s">
        <v>24</v>
      </c>
      <c r="Z251" s="15" t="s">
        <v>20</v>
      </c>
      <c r="AA251" s="15" t="s">
        <v>21</v>
      </c>
      <c r="AB251" s="15" t="s">
        <v>22</v>
      </c>
      <c r="AC251" s="15" t="s">
        <v>23</v>
      </c>
      <c r="AD251" s="15" t="s">
        <v>24</v>
      </c>
    </row>
    <row r="252" spans="1:30" ht="12.75">
      <c r="A252" s="124">
        <f t="shared" si="3"/>
      </c>
      <c r="B252" s="56"/>
      <c r="C252" s="57"/>
      <c r="E252" s="27"/>
      <c r="G252" s="125">
        <f>IF('Data Analysis'!G252='Double Entry'!G252,0,1)</f>
        <v>0</v>
      </c>
      <c r="H252" s="125">
        <f>ABS('Data Analysis'!H252-'Double Entry'!H252)</f>
        <v>0</v>
      </c>
      <c r="I252" s="125">
        <f>ABS('Data Analysis'!I252-'Double Entry'!I252)</f>
        <v>0</v>
      </c>
      <c r="J252" s="125">
        <f>ABS('Data Analysis'!J252-'Double Entry'!J252)</f>
        <v>0</v>
      </c>
      <c r="K252" s="125">
        <f>ABS('Data Analysis'!K252-'Double Entry'!K252)</f>
        <v>0</v>
      </c>
      <c r="L252" s="125">
        <f>ABS('Data Analysis'!L252-'Double Entry'!L252)</f>
        <v>0</v>
      </c>
      <c r="M252" s="125">
        <f>ABS('Data Analysis'!M252-'Double Entry'!M252)</f>
        <v>0</v>
      </c>
      <c r="N252" s="125">
        <f>ABS('Data Analysis'!N252-'Double Entry'!N252)</f>
        <v>0</v>
      </c>
      <c r="O252" s="125">
        <f>ABS('Data Analysis'!O252-'Double Entry'!O252)</f>
        <v>0</v>
      </c>
      <c r="P252" s="125">
        <f>ABS('Data Analysis'!P252-'Double Entry'!P252)</f>
        <v>0</v>
      </c>
      <c r="Q252" s="125">
        <f>ABS('Data Analysis'!Q252-'Double Entry'!Q252)</f>
        <v>0</v>
      </c>
      <c r="R252" s="125">
        <f>ABS('Data Analysis'!R252-'Double Entry'!R252)</f>
        <v>0</v>
      </c>
      <c r="S252" s="125">
        <f>ABS('Data Analysis'!S252-'Double Entry'!S252)</f>
        <v>0</v>
      </c>
      <c r="T252" s="125">
        <f>ABS('Data Analysis'!T252-'Double Entry'!T252)</f>
        <v>0</v>
      </c>
      <c r="U252" s="125">
        <f>ABS('Data Analysis'!U252-'Double Entry'!U252)</f>
        <v>0</v>
      </c>
      <c r="V252" s="125">
        <f>ABS('Data Analysis'!V252-'Double Entry'!V252)</f>
        <v>0</v>
      </c>
      <c r="W252" s="125">
        <f>ABS('Data Analysis'!W252-'Double Entry'!W252)</f>
        <v>0</v>
      </c>
      <c r="X252" s="125">
        <f>ABS('Data Analysis'!X252-'Double Entry'!X252)</f>
        <v>0</v>
      </c>
      <c r="Y252" s="125">
        <f>ABS('Data Analysis'!Y252-'Double Entry'!Y252)</f>
        <v>0</v>
      </c>
      <c r="Z252" s="125">
        <f>ABS('Data Analysis'!Z252-'Double Entry'!Z252)</f>
        <v>0</v>
      </c>
      <c r="AA252" s="125">
        <f>ABS('Data Analysis'!AA252-'Double Entry'!AA252)</f>
        <v>0</v>
      </c>
      <c r="AB252" s="125">
        <f>ABS('Data Analysis'!AB252-'Double Entry'!AB252)</f>
        <v>0</v>
      </c>
      <c r="AC252" s="125">
        <f>ABS('Data Analysis'!AC252-'Double Entry'!AC252)</f>
        <v>0</v>
      </c>
      <c r="AD252" s="125">
        <f>ABS('Data Analysis'!AD252-'Double Entry'!AD252)</f>
        <v>0</v>
      </c>
    </row>
    <row r="253" spans="1:30" ht="12.75">
      <c r="A253" s="124">
        <f t="shared" si="3"/>
      </c>
      <c r="B253" s="56"/>
      <c r="C253" s="57"/>
      <c r="E253" s="27"/>
      <c r="G253" s="125">
        <f>IF('Data Analysis'!G253='Double Entry'!G253,0,1)</f>
        <v>0</v>
      </c>
      <c r="H253" s="125">
        <f>ABS('Data Analysis'!H253-'Double Entry'!H253)</f>
        <v>0</v>
      </c>
      <c r="I253" s="125">
        <f>ABS('Data Analysis'!I253-'Double Entry'!I253)</f>
        <v>0</v>
      </c>
      <c r="J253" s="125">
        <f>ABS('Data Analysis'!J253-'Double Entry'!J253)</f>
        <v>0</v>
      </c>
      <c r="K253" s="125">
        <f>ABS('Data Analysis'!K253-'Double Entry'!K253)</f>
        <v>0</v>
      </c>
      <c r="L253" s="125">
        <f>ABS('Data Analysis'!L253-'Double Entry'!L253)</f>
        <v>0</v>
      </c>
      <c r="M253" s="125">
        <f>ABS('Data Analysis'!M253-'Double Entry'!M253)</f>
        <v>0</v>
      </c>
      <c r="N253" s="125">
        <f>ABS('Data Analysis'!N253-'Double Entry'!N253)</f>
        <v>0</v>
      </c>
      <c r="O253" s="125">
        <f>ABS('Data Analysis'!O253-'Double Entry'!O253)</f>
        <v>0</v>
      </c>
      <c r="P253" s="125">
        <f>ABS('Data Analysis'!P253-'Double Entry'!P253)</f>
        <v>0</v>
      </c>
      <c r="Q253" s="125">
        <f>ABS('Data Analysis'!Q253-'Double Entry'!Q253)</f>
        <v>0</v>
      </c>
      <c r="R253" s="125">
        <f>ABS('Data Analysis'!R253-'Double Entry'!R253)</f>
        <v>0</v>
      </c>
      <c r="S253" s="125">
        <f>ABS('Data Analysis'!S253-'Double Entry'!S253)</f>
        <v>0</v>
      </c>
      <c r="T253" s="125">
        <f>ABS('Data Analysis'!T253-'Double Entry'!T253)</f>
        <v>0</v>
      </c>
      <c r="U253" s="125">
        <f>ABS('Data Analysis'!U253-'Double Entry'!U253)</f>
        <v>0</v>
      </c>
      <c r="V253" s="125">
        <f>ABS('Data Analysis'!V253-'Double Entry'!V253)</f>
        <v>0</v>
      </c>
      <c r="W253" s="125">
        <f>ABS('Data Analysis'!W253-'Double Entry'!W253)</f>
        <v>0</v>
      </c>
      <c r="X253" s="125">
        <f>ABS('Data Analysis'!X253-'Double Entry'!X253)</f>
        <v>0</v>
      </c>
      <c r="Y253" s="125">
        <f>ABS('Data Analysis'!Y253-'Double Entry'!Y253)</f>
        <v>0</v>
      </c>
      <c r="Z253" s="125">
        <f>ABS('Data Analysis'!Z253-'Double Entry'!Z253)</f>
        <v>0</v>
      </c>
      <c r="AA253" s="125">
        <f>ABS('Data Analysis'!AA253-'Double Entry'!AA253)</f>
        <v>0</v>
      </c>
      <c r="AB253" s="125">
        <f>ABS('Data Analysis'!AB253-'Double Entry'!AB253)</f>
        <v>0</v>
      </c>
      <c r="AC253" s="125">
        <f>ABS('Data Analysis'!AC253-'Double Entry'!AC253)</f>
        <v>0</v>
      </c>
      <c r="AD253" s="125">
        <f>ABS('Data Analysis'!AD253-'Double Entry'!AD253)</f>
        <v>0</v>
      </c>
    </row>
    <row r="254" spans="1:30" ht="12.75">
      <c r="A254" s="124">
        <f t="shared" si="3"/>
      </c>
      <c r="B254" s="56"/>
      <c r="C254" s="57"/>
      <c r="E254" s="27"/>
      <c r="G254" s="125">
        <f>IF('Data Analysis'!G254='Double Entry'!G254,0,1)</f>
        <v>0</v>
      </c>
      <c r="H254" s="125">
        <f>ABS('Data Analysis'!H254-'Double Entry'!H254)</f>
        <v>0</v>
      </c>
      <c r="I254" s="125">
        <f>ABS('Data Analysis'!I254-'Double Entry'!I254)</f>
        <v>0</v>
      </c>
      <c r="J254" s="125">
        <f>ABS('Data Analysis'!J254-'Double Entry'!J254)</f>
        <v>0</v>
      </c>
      <c r="K254" s="125">
        <f>ABS('Data Analysis'!K254-'Double Entry'!K254)</f>
        <v>0</v>
      </c>
      <c r="L254" s="125">
        <f>ABS('Data Analysis'!L254-'Double Entry'!L254)</f>
        <v>0</v>
      </c>
      <c r="M254" s="125">
        <f>ABS('Data Analysis'!M254-'Double Entry'!M254)</f>
        <v>0</v>
      </c>
      <c r="N254" s="125">
        <f>ABS('Data Analysis'!N254-'Double Entry'!N254)</f>
        <v>0</v>
      </c>
      <c r="O254" s="125">
        <f>ABS('Data Analysis'!O254-'Double Entry'!O254)</f>
        <v>0</v>
      </c>
      <c r="P254" s="125">
        <f>ABS('Data Analysis'!P254-'Double Entry'!P254)</f>
        <v>0</v>
      </c>
      <c r="Q254" s="125">
        <f>ABS('Data Analysis'!Q254-'Double Entry'!Q254)</f>
        <v>0</v>
      </c>
      <c r="R254" s="125">
        <f>ABS('Data Analysis'!R254-'Double Entry'!R254)</f>
        <v>0</v>
      </c>
      <c r="S254" s="125">
        <f>ABS('Data Analysis'!S254-'Double Entry'!S254)</f>
        <v>0</v>
      </c>
      <c r="T254" s="125">
        <f>ABS('Data Analysis'!T254-'Double Entry'!T254)</f>
        <v>0</v>
      </c>
      <c r="U254" s="125">
        <f>ABS('Data Analysis'!U254-'Double Entry'!U254)</f>
        <v>0</v>
      </c>
      <c r="V254" s="125">
        <f>ABS('Data Analysis'!V254-'Double Entry'!V254)</f>
        <v>0</v>
      </c>
      <c r="W254" s="125">
        <f>ABS('Data Analysis'!W254-'Double Entry'!W254)</f>
        <v>0</v>
      </c>
      <c r="X254" s="125">
        <f>ABS('Data Analysis'!X254-'Double Entry'!X254)</f>
        <v>0</v>
      </c>
      <c r="Y254" s="125">
        <f>ABS('Data Analysis'!Y254-'Double Entry'!Y254)</f>
        <v>0</v>
      </c>
      <c r="Z254" s="125">
        <f>ABS('Data Analysis'!Z254-'Double Entry'!Z254)</f>
        <v>0</v>
      </c>
      <c r="AA254" s="125">
        <f>ABS('Data Analysis'!AA254-'Double Entry'!AA254)</f>
        <v>0</v>
      </c>
      <c r="AB254" s="125">
        <f>ABS('Data Analysis'!AB254-'Double Entry'!AB254)</f>
        <v>0</v>
      </c>
      <c r="AC254" s="125">
        <f>ABS('Data Analysis'!AC254-'Double Entry'!AC254)</f>
        <v>0</v>
      </c>
      <c r="AD254" s="125">
        <f>ABS('Data Analysis'!AD254-'Double Entry'!AD254)</f>
        <v>0</v>
      </c>
    </row>
    <row r="255" spans="1:30" ht="12.75">
      <c r="A255" s="124">
        <f t="shared" si="3"/>
      </c>
      <c r="B255" s="56"/>
      <c r="C255" s="57"/>
      <c r="E255" s="27"/>
      <c r="G255" s="125">
        <f>IF('Data Analysis'!G255='Double Entry'!G255,0,1)</f>
        <v>0</v>
      </c>
      <c r="H255" s="125">
        <f>ABS('Data Analysis'!H255-'Double Entry'!H255)</f>
        <v>0</v>
      </c>
      <c r="I255" s="125">
        <f>ABS('Data Analysis'!I255-'Double Entry'!I255)</f>
        <v>0</v>
      </c>
      <c r="J255" s="125">
        <f>ABS('Data Analysis'!J255-'Double Entry'!J255)</f>
        <v>0</v>
      </c>
      <c r="K255" s="125">
        <f>ABS('Data Analysis'!K255-'Double Entry'!K255)</f>
        <v>0</v>
      </c>
      <c r="L255" s="125">
        <f>ABS('Data Analysis'!L255-'Double Entry'!L255)</f>
        <v>0</v>
      </c>
      <c r="M255" s="125">
        <f>ABS('Data Analysis'!M255-'Double Entry'!M255)</f>
        <v>0</v>
      </c>
      <c r="N255" s="125">
        <f>ABS('Data Analysis'!N255-'Double Entry'!N255)</f>
        <v>0</v>
      </c>
      <c r="O255" s="125">
        <f>ABS('Data Analysis'!O255-'Double Entry'!O255)</f>
        <v>0</v>
      </c>
      <c r="P255" s="125">
        <f>ABS('Data Analysis'!P255-'Double Entry'!P255)</f>
        <v>0</v>
      </c>
      <c r="Q255" s="125">
        <f>ABS('Data Analysis'!Q255-'Double Entry'!Q255)</f>
        <v>0</v>
      </c>
      <c r="R255" s="125">
        <f>ABS('Data Analysis'!R255-'Double Entry'!R255)</f>
        <v>0</v>
      </c>
      <c r="S255" s="125">
        <f>ABS('Data Analysis'!S255-'Double Entry'!S255)</f>
        <v>0</v>
      </c>
      <c r="T255" s="125">
        <f>ABS('Data Analysis'!T255-'Double Entry'!T255)</f>
        <v>0</v>
      </c>
      <c r="U255" s="125">
        <f>ABS('Data Analysis'!U255-'Double Entry'!U255)</f>
        <v>0</v>
      </c>
      <c r="V255" s="125">
        <f>ABS('Data Analysis'!V255-'Double Entry'!V255)</f>
        <v>0</v>
      </c>
      <c r="W255" s="125">
        <f>ABS('Data Analysis'!W255-'Double Entry'!W255)</f>
        <v>0</v>
      </c>
      <c r="X255" s="125">
        <f>ABS('Data Analysis'!X255-'Double Entry'!X255)</f>
        <v>0</v>
      </c>
      <c r="Y255" s="125">
        <f>ABS('Data Analysis'!Y255-'Double Entry'!Y255)</f>
        <v>0</v>
      </c>
      <c r="Z255" s="125">
        <f>ABS('Data Analysis'!Z255-'Double Entry'!Z255)</f>
        <v>0</v>
      </c>
      <c r="AA255" s="125">
        <f>ABS('Data Analysis'!AA255-'Double Entry'!AA255)</f>
        <v>0</v>
      </c>
      <c r="AB255" s="125">
        <f>ABS('Data Analysis'!AB255-'Double Entry'!AB255)</f>
        <v>0</v>
      </c>
      <c r="AC255" s="125">
        <f>ABS('Data Analysis'!AC255-'Double Entry'!AC255)</f>
        <v>0</v>
      </c>
      <c r="AD255" s="125">
        <f>ABS('Data Analysis'!AD255-'Double Entry'!AD255)</f>
        <v>0</v>
      </c>
    </row>
    <row r="256" spans="1:30" ht="12.75">
      <c r="A256" s="124">
        <f t="shared" si="3"/>
      </c>
      <c r="B256" s="56"/>
      <c r="C256" s="57"/>
      <c r="E256" s="27"/>
      <c r="G256" s="125">
        <f>IF('Data Analysis'!G256='Double Entry'!G256,0,1)</f>
        <v>0</v>
      </c>
      <c r="H256" s="125">
        <f>ABS('Data Analysis'!H256-'Double Entry'!H256)</f>
        <v>0</v>
      </c>
      <c r="I256" s="125">
        <f>ABS('Data Analysis'!I256-'Double Entry'!I256)</f>
        <v>0</v>
      </c>
      <c r="J256" s="125">
        <f>ABS('Data Analysis'!J256-'Double Entry'!J256)</f>
        <v>0</v>
      </c>
      <c r="K256" s="125">
        <f>ABS('Data Analysis'!K256-'Double Entry'!K256)</f>
        <v>0</v>
      </c>
      <c r="L256" s="125">
        <f>ABS('Data Analysis'!L256-'Double Entry'!L256)</f>
        <v>0</v>
      </c>
      <c r="M256" s="125">
        <f>ABS('Data Analysis'!M256-'Double Entry'!M256)</f>
        <v>0</v>
      </c>
      <c r="N256" s="125">
        <f>ABS('Data Analysis'!N256-'Double Entry'!N256)</f>
        <v>0</v>
      </c>
      <c r="O256" s="125">
        <f>ABS('Data Analysis'!O256-'Double Entry'!O256)</f>
        <v>0</v>
      </c>
      <c r="P256" s="125">
        <f>ABS('Data Analysis'!P256-'Double Entry'!P256)</f>
        <v>0</v>
      </c>
      <c r="Q256" s="125">
        <f>ABS('Data Analysis'!Q256-'Double Entry'!Q256)</f>
        <v>0</v>
      </c>
      <c r="R256" s="125">
        <f>ABS('Data Analysis'!R256-'Double Entry'!R256)</f>
        <v>0</v>
      </c>
      <c r="S256" s="125">
        <f>ABS('Data Analysis'!S256-'Double Entry'!S256)</f>
        <v>0</v>
      </c>
      <c r="T256" s="125">
        <f>ABS('Data Analysis'!T256-'Double Entry'!T256)</f>
        <v>0</v>
      </c>
      <c r="U256" s="125">
        <f>ABS('Data Analysis'!U256-'Double Entry'!U256)</f>
        <v>0</v>
      </c>
      <c r="V256" s="125">
        <f>ABS('Data Analysis'!V256-'Double Entry'!V256)</f>
        <v>0</v>
      </c>
      <c r="W256" s="125">
        <f>ABS('Data Analysis'!W256-'Double Entry'!W256)</f>
        <v>0</v>
      </c>
      <c r="X256" s="125">
        <f>ABS('Data Analysis'!X256-'Double Entry'!X256)</f>
        <v>0</v>
      </c>
      <c r="Y256" s="125">
        <f>ABS('Data Analysis'!Y256-'Double Entry'!Y256)</f>
        <v>0</v>
      </c>
      <c r="Z256" s="125">
        <f>ABS('Data Analysis'!Z256-'Double Entry'!Z256)</f>
        <v>0</v>
      </c>
      <c r="AA256" s="125">
        <f>ABS('Data Analysis'!AA256-'Double Entry'!AA256)</f>
        <v>0</v>
      </c>
      <c r="AB256" s="125">
        <f>ABS('Data Analysis'!AB256-'Double Entry'!AB256)</f>
        <v>0</v>
      </c>
      <c r="AC256" s="125">
        <f>ABS('Data Analysis'!AC256-'Double Entry'!AC256)</f>
        <v>0</v>
      </c>
      <c r="AD256" s="125">
        <f>ABS('Data Analysis'!AD256-'Double Entry'!AD256)</f>
        <v>0</v>
      </c>
    </row>
    <row r="257" spans="1:30" ht="12.75">
      <c r="A257" s="124">
        <f t="shared" si="3"/>
      </c>
      <c r="B257" s="56"/>
      <c r="C257" s="57"/>
      <c r="E257" s="27"/>
      <c r="G257" s="125">
        <f>IF('Data Analysis'!G257='Double Entry'!G257,0,1)</f>
        <v>0</v>
      </c>
      <c r="H257" s="125">
        <f>ABS('Data Analysis'!H257-'Double Entry'!H257)</f>
        <v>0</v>
      </c>
      <c r="I257" s="125">
        <f>ABS('Data Analysis'!I257-'Double Entry'!I257)</f>
        <v>0</v>
      </c>
      <c r="J257" s="125">
        <f>ABS('Data Analysis'!J257-'Double Entry'!J257)</f>
        <v>0</v>
      </c>
      <c r="K257" s="125">
        <f>ABS('Data Analysis'!K257-'Double Entry'!K257)</f>
        <v>0</v>
      </c>
      <c r="L257" s="125">
        <f>ABS('Data Analysis'!L257-'Double Entry'!L257)</f>
        <v>0</v>
      </c>
      <c r="M257" s="125">
        <f>ABS('Data Analysis'!M257-'Double Entry'!M257)</f>
        <v>0</v>
      </c>
      <c r="N257" s="125">
        <f>ABS('Data Analysis'!N257-'Double Entry'!N257)</f>
        <v>0</v>
      </c>
      <c r="O257" s="125">
        <f>ABS('Data Analysis'!O257-'Double Entry'!O257)</f>
        <v>0</v>
      </c>
      <c r="P257" s="125">
        <f>ABS('Data Analysis'!P257-'Double Entry'!P257)</f>
        <v>0</v>
      </c>
      <c r="Q257" s="125">
        <f>ABS('Data Analysis'!Q257-'Double Entry'!Q257)</f>
        <v>0</v>
      </c>
      <c r="R257" s="125">
        <f>ABS('Data Analysis'!R257-'Double Entry'!R257)</f>
        <v>0</v>
      </c>
      <c r="S257" s="125">
        <f>ABS('Data Analysis'!S257-'Double Entry'!S257)</f>
        <v>0</v>
      </c>
      <c r="T257" s="125">
        <f>ABS('Data Analysis'!T257-'Double Entry'!T257)</f>
        <v>0</v>
      </c>
      <c r="U257" s="125">
        <f>ABS('Data Analysis'!U257-'Double Entry'!U257)</f>
        <v>0</v>
      </c>
      <c r="V257" s="125">
        <f>ABS('Data Analysis'!V257-'Double Entry'!V257)</f>
        <v>0</v>
      </c>
      <c r="W257" s="125">
        <f>ABS('Data Analysis'!W257-'Double Entry'!W257)</f>
        <v>0</v>
      </c>
      <c r="X257" s="125">
        <f>ABS('Data Analysis'!X257-'Double Entry'!X257)</f>
        <v>0</v>
      </c>
      <c r="Y257" s="125">
        <f>ABS('Data Analysis'!Y257-'Double Entry'!Y257)</f>
        <v>0</v>
      </c>
      <c r="Z257" s="125">
        <f>ABS('Data Analysis'!Z257-'Double Entry'!Z257)</f>
        <v>0</v>
      </c>
      <c r="AA257" s="125">
        <f>ABS('Data Analysis'!AA257-'Double Entry'!AA257)</f>
        <v>0</v>
      </c>
      <c r="AB257" s="125">
        <f>ABS('Data Analysis'!AB257-'Double Entry'!AB257)</f>
        <v>0</v>
      </c>
      <c r="AC257" s="125">
        <f>ABS('Data Analysis'!AC257-'Double Entry'!AC257)</f>
        <v>0</v>
      </c>
      <c r="AD257" s="125">
        <f>ABS('Data Analysis'!AD257-'Double Entry'!AD257)</f>
        <v>0</v>
      </c>
    </row>
    <row r="258" spans="1:30" ht="12.75">
      <c r="A258" s="124">
        <f t="shared" si="3"/>
      </c>
      <c r="B258" s="56"/>
      <c r="C258" s="57"/>
      <c r="E258" s="27"/>
      <c r="G258" s="125">
        <f>IF('Data Analysis'!G258='Double Entry'!G258,0,1)</f>
        <v>0</v>
      </c>
      <c r="H258" s="125">
        <f>ABS('Data Analysis'!H258-'Double Entry'!H258)</f>
        <v>0</v>
      </c>
      <c r="I258" s="125">
        <f>ABS('Data Analysis'!I258-'Double Entry'!I258)</f>
        <v>0</v>
      </c>
      <c r="J258" s="125">
        <f>ABS('Data Analysis'!J258-'Double Entry'!J258)</f>
        <v>0</v>
      </c>
      <c r="K258" s="125">
        <f>ABS('Data Analysis'!K258-'Double Entry'!K258)</f>
        <v>0</v>
      </c>
      <c r="L258" s="125">
        <f>ABS('Data Analysis'!L258-'Double Entry'!L258)</f>
        <v>0</v>
      </c>
      <c r="M258" s="125">
        <f>ABS('Data Analysis'!M258-'Double Entry'!M258)</f>
        <v>0</v>
      </c>
      <c r="N258" s="125">
        <f>ABS('Data Analysis'!N258-'Double Entry'!N258)</f>
        <v>0</v>
      </c>
      <c r="O258" s="125">
        <f>ABS('Data Analysis'!O258-'Double Entry'!O258)</f>
        <v>0</v>
      </c>
      <c r="P258" s="125">
        <f>ABS('Data Analysis'!P258-'Double Entry'!P258)</f>
        <v>0</v>
      </c>
      <c r="Q258" s="125">
        <f>ABS('Data Analysis'!Q258-'Double Entry'!Q258)</f>
        <v>0</v>
      </c>
      <c r="R258" s="125">
        <f>ABS('Data Analysis'!R258-'Double Entry'!R258)</f>
        <v>0</v>
      </c>
      <c r="S258" s="125">
        <f>ABS('Data Analysis'!S258-'Double Entry'!S258)</f>
        <v>0</v>
      </c>
      <c r="T258" s="125">
        <f>ABS('Data Analysis'!T258-'Double Entry'!T258)</f>
        <v>0</v>
      </c>
      <c r="U258" s="125">
        <f>ABS('Data Analysis'!U258-'Double Entry'!U258)</f>
        <v>0</v>
      </c>
      <c r="V258" s="125">
        <f>ABS('Data Analysis'!V258-'Double Entry'!V258)</f>
        <v>0</v>
      </c>
      <c r="W258" s="125">
        <f>ABS('Data Analysis'!W258-'Double Entry'!W258)</f>
        <v>0</v>
      </c>
      <c r="X258" s="125">
        <f>ABS('Data Analysis'!X258-'Double Entry'!X258)</f>
        <v>0</v>
      </c>
      <c r="Y258" s="125">
        <f>ABS('Data Analysis'!Y258-'Double Entry'!Y258)</f>
        <v>0</v>
      </c>
      <c r="Z258" s="125">
        <f>ABS('Data Analysis'!Z258-'Double Entry'!Z258)</f>
        <v>0</v>
      </c>
      <c r="AA258" s="125">
        <f>ABS('Data Analysis'!AA258-'Double Entry'!AA258)</f>
        <v>0</v>
      </c>
      <c r="AB258" s="125">
        <f>ABS('Data Analysis'!AB258-'Double Entry'!AB258)</f>
        <v>0</v>
      </c>
      <c r="AC258" s="125">
        <f>ABS('Data Analysis'!AC258-'Double Entry'!AC258)</f>
        <v>0</v>
      </c>
      <c r="AD258" s="125">
        <f>ABS('Data Analysis'!AD258-'Double Entry'!AD258)</f>
        <v>0</v>
      </c>
    </row>
    <row r="259" spans="1:30" ht="12.75">
      <c r="A259" s="124">
        <f t="shared" si="3"/>
      </c>
      <c r="B259" s="56"/>
      <c r="C259" s="57"/>
      <c r="E259" s="27"/>
      <c r="G259" s="125">
        <f>IF('Data Analysis'!G259='Double Entry'!G259,0,1)</f>
        <v>0</v>
      </c>
      <c r="H259" s="125">
        <f>ABS('Data Analysis'!H259-'Double Entry'!H259)</f>
        <v>0</v>
      </c>
      <c r="I259" s="125">
        <f>ABS('Data Analysis'!I259-'Double Entry'!I259)</f>
        <v>0</v>
      </c>
      <c r="J259" s="125">
        <f>ABS('Data Analysis'!J259-'Double Entry'!J259)</f>
        <v>0</v>
      </c>
      <c r="K259" s="125">
        <f>ABS('Data Analysis'!K259-'Double Entry'!K259)</f>
        <v>0</v>
      </c>
      <c r="L259" s="125">
        <f>ABS('Data Analysis'!L259-'Double Entry'!L259)</f>
        <v>0</v>
      </c>
      <c r="M259" s="125">
        <f>ABS('Data Analysis'!M259-'Double Entry'!M259)</f>
        <v>0</v>
      </c>
      <c r="N259" s="125">
        <f>ABS('Data Analysis'!N259-'Double Entry'!N259)</f>
        <v>0</v>
      </c>
      <c r="O259" s="125">
        <f>ABS('Data Analysis'!O259-'Double Entry'!O259)</f>
        <v>0</v>
      </c>
      <c r="P259" s="125">
        <f>ABS('Data Analysis'!P259-'Double Entry'!P259)</f>
        <v>0</v>
      </c>
      <c r="Q259" s="125">
        <f>ABS('Data Analysis'!Q259-'Double Entry'!Q259)</f>
        <v>0</v>
      </c>
      <c r="R259" s="125">
        <f>ABS('Data Analysis'!R259-'Double Entry'!R259)</f>
        <v>0</v>
      </c>
      <c r="S259" s="125">
        <f>ABS('Data Analysis'!S259-'Double Entry'!S259)</f>
        <v>0</v>
      </c>
      <c r="T259" s="125">
        <f>ABS('Data Analysis'!T259-'Double Entry'!T259)</f>
        <v>0</v>
      </c>
      <c r="U259" s="125">
        <f>ABS('Data Analysis'!U259-'Double Entry'!U259)</f>
        <v>0</v>
      </c>
      <c r="V259" s="125">
        <f>ABS('Data Analysis'!V259-'Double Entry'!V259)</f>
        <v>0</v>
      </c>
      <c r="W259" s="125">
        <f>ABS('Data Analysis'!W259-'Double Entry'!W259)</f>
        <v>0</v>
      </c>
      <c r="X259" s="125">
        <f>ABS('Data Analysis'!X259-'Double Entry'!X259)</f>
        <v>0</v>
      </c>
      <c r="Y259" s="125">
        <f>ABS('Data Analysis'!Y259-'Double Entry'!Y259)</f>
        <v>0</v>
      </c>
      <c r="Z259" s="125">
        <f>ABS('Data Analysis'!Z259-'Double Entry'!Z259)</f>
        <v>0</v>
      </c>
      <c r="AA259" s="125">
        <f>ABS('Data Analysis'!AA259-'Double Entry'!AA259)</f>
        <v>0</v>
      </c>
      <c r="AB259" s="125">
        <f>ABS('Data Analysis'!AB259-'Double Entry'!AB259)</f>
        <v>0</v>
      </c>
      <c r="AC259" s="125">
        <f>ABS('Data Analysis'!AC259-'Double Entry'!AC259)</f>
        <v>0</v>
      </c>
      <c r="AD259" s="125">
        <f>ABS('Data Analysis'!AD259-'Double Entry'!AD259)</f>
        <v>0</v>
      </c>
    </row>
    <row r="260" spans="1:30" ht="12.75">
      <c r="A260" s="124">
        <f t="shared" si="3"/>
      </c>
      <c r="B260" s="56"/>
      <c r="C260" s="57"/>
      <c r="E260" s="27"/>
      <c r="G260" s="125">
        <f>IF('Data Analysis'!G260='Double Entry'!G260,0,1)</f>
        <v>0</v>
      </c>
      <c r="H260" s="125">
        <f>ABS('Data Analysis'!H260-'Double Entry'!H260)</f>
        <v>0</v>
      </c>
      <c r="I260" s="125">
        <f>ABS('Data Analysis'!I260-'Double Entry'!I260)</f>
        <v>0</v>
      </c>
      <c r="J260" s="125">
        <f>ABS('Data Analysis'!J260-'Double Entry'!J260)</f>
        <v>0</v>
      </c>
      <c r="K260" s="125">
        <f>ABS('Data Analysis'!K260-'Double Entry'!K260)</f>
        <v>0</v>
      </c>
      <c r="L260" s="125">
        <f>ABS('Data Analysis'!L260-'Double Entry'!L260)</f>
        <v>0</v>
      </c>
      <c r="M260" s="125">
        <f>ABS('Data Analysis'!M260-'Double Entry'!M260)</f>
        <v>0</v>
      </c>
      <c r="N260" s="125">
        <f>ABS('Data Analysis'!N260-'Double Entry'!N260)</f>
        <v>0</v>
      </c>
      <c r="O260" s="125">
        <f>ABS('Data Analysis'!O260-'Double Entry'!O260)</f>
        <v>0</v>
      </c>
      <c r="P260" s="125">
        <f>ABS('Data Analysis'!P260-'Double Entry'!P260)</f>
        <v>0</v>
      </c>
      <c r="Q260" s="125">
        <f>ABS('Data Analysis'!Q260-'Double Entry'!Q260)</f>
        <v>0</v>
      </c>
      <c r="R260" s="125">
        <f>ABS('Data Analysis'!R260-'Double Entry'!R260)</f>
        <v>0</v>
      </c>
      <c r="S260" s="125">
        <f>ABS('Data Analysis'!S260-'Double Entry'!S260)</f>
        <v>0</v>
      </c>
      <c r="T260" s="125">
        <f>ABS('Data Analysis'!T260-'Double Entry'!T260)</f>
        <v>0</v>
      </c>
      <c r="U260" s="125">
        <f>ABS('Data Analysis'!U260-'Double Entry'!U260)</f>
        <v>0</v>
      </c>
      <c r="V260" s="125">
        <f>ABS('Data Analysis'!V260-'Double Entry'!V260)</f>
        <v>0</v>
      </c>
      <c r="W260" s="125">
        <f>ABS('Data Analysis'!W260-'Double Entry'!W260)</f>
        <v>0</v>
      </c>
      <c r="X260" s="125">
        <f>ABS('Data Analysis'!X260-'Double Entry'!X260)</f>
        <v>0</v>
      </c>
      <c r="Y260" s="125">
        <f>ABS('Data Analysis'!Y260-'Double Entry'!Y260)</f>
        <v>0</v>
      </c>
      <c r="Z260" s="125">
        <f>ABS('Data Analysis'!Z260-'Double Entry'!Z260)</f>
        <v>0</v>
      </c>
      <c r="AA260" s="125">
        <f>ABS('Data Analysis'!AA260-'Double Entry'!AA260)</f>
        <v>0</v>
      </c>
      <c r="AB260" s="125">
        <f>ABS('Data Analysis'!AB260-'Double Entry'!AB260)</f>
        <v>0</v>
      </c>
      <c r="AC260" s="125">
        <f>ABS('Data Analysis'!AC260-'Double Entry'!AC260)</f>
        <v>0</v>
      </c>
      <c r="AD260" s="125">
        <f>ABS('Data Analysis'!AD260-'Double Entry'!AD260)</f>
        <v>0</v>
      </c>
    </row>
    <row r="261" spans="1:30" ht="12.75">
      <c r="A261" s="124">
        <f t="shared" si="3"/>
      </c>
      <c r="B261" s="56"/>
      <c r="C261" s="57"/>
      <c r="E261" s="27"/>
      <c r="G261" s="125">
        <f>IF('Data Analysis'!G261='Double Entry'!G261,0,1)</f>
        <v>0</v>
      </c>
      <c r="H261" s="125">
        <f>ABS('Data Analysis'!H261-'Double Entry'!H261)</f>
        <v>0</v>
      </c>
      <c r="I261" s="125">
        <f>ABS('Data Analysis'!I261-'Double Entry'!I261)</f>
        <v>0</v>
      </c>
      <c r="J261" s="125">
        <f>ABS('Data Analysis'!J261-'Double Entry'!J261)</f>
        <v>0</v>
      </c>
      <c r="K261" s="125">
        <f>ABS('Data Analysis'!K261-'Double Entry'!K261)</f>
        <v>0</v>
      </c>
      <c r="L261" s="125">
        <f>ABS('Data Analysis'!L261-'Double Entry'!L261)</f>
        <v>0</v>
      </c>
      <c r="M261" s="125">
        <f>ABS('Data Analysis'!M261-'Double Entry'!M261)</f>
        <v>0</v>
      </c>
      <c r="N261" s="125">
        <f>ABS('Data Analysis'!N261-'Double Entry'!N261)</f>
        <v>0</v>
      </c>
      <c r="O261" s="125">
        <f>ABS('Data Analysis'!O261-'Double Entry'!O261)</f>
        <v>0</v>
      </c>
      <c r="P261" s="125">
        <f>ABS('Data Analysis'!P261-'Double Entry'!P261)</f>
        <v>0</v>
      </c>
      <c r="Q261" s="125">
        <f>ABS('Data Analysis'!Q261-'Double Entry'!Q261)</f>
        <v>0</v>
      </c>
      <c r="R261" s="125">
        <f>ABS('Data Analysis'!R261-'Double Entry'!R261)</f>
        <v>0</v>
      </c>
      <c r="S261" s="125">
        <f>ABS('Data Analysis'!S261-'Double Entry'!S261)</f>
        <v>0</v>
      </c>
      <c r="T261" s="125">
        <f>ABS('Data Analysis'!T261-'Double Entry'!T261)</f>
        <v>0</v>
      </c>
      <c r="U261" s="125">
        <f>ABS('Data Analysis'!U261-'Double Entry'!U261)</f>
        <v>0</v>
      </c>
      <c r="V261" s="125">
        <f>ABS('Data Analysis'!V261-'Double Entry'!V261)</f>
        <v>0</v>
      </c>
      <c r="W261" s="125">
        <f>ABS('Data Analysis'!W261-'Double Entry'!W261)</f>
        <v>0</v>
      </c>
      <c r="X261" s="125">
        <f>ABS('Data Analysis'!X261-'Double Entry'!X261)</f>
        <v>0</v>
      </c>
      <c r="Y261" s="125">
        <f>ABS('Data Analysis'!Y261-'Double Entry'!Y261)</f>
        <v>0</v>
      </c>
      <c r="Z261" s="125">
        <f>ABS('Data Analysis'!Z261-'Double Entry'!Z261)</f>
        <v>0</v>
      </c>
      <c r="AA261" s="125">
        <f>ABS('Data Analysis'!AA261-'Double Entry'!AA261)</f>
        <v>0</v>
      </c>
      <c r="AB261" s="125">
        <f>ABS('Data Analysis'!AB261-'Double Entry'!AB261)</f>
        <v>0</v>
      </c>
      <c r="AC261" s="125">
        <f>ABS('Data Analysis'!AC261-'Double Entry'!AC261)</f>
        <v>0</v>
      </c>
      <c r="AD261" s="125">
        <f>ABS('Data Analysis'!AD261-'Double Entry'!AD261)</f>
        <v>0</v>
      </c>
    </row>
    <row r="262" spans="1:30" ht="12.75">
      <c r="A262" s="124">
        <f t="shared" si="3"/>
      </c>
      <c r="B262" s="56"/>
      <c r="C262" s="57"/>
      <c r="E262" s="27"/>
      <c r="G262" s="125">
        <f>IF('Data Analysis'!G262='Double Entry'!G262,0,1)</f>
        <v>0</v>
      </c>
      <c r="H262" s="125">
        <f>ABS('Data Analysis'!H262-'Double Entry'!H262)</f>
        <v>0</v>
      </c>
      <c r="I262" s="125">
        <f>ABS('Data Analysis'!I262-'Double Entry'!I262)</f>
        <v>0</v>
      </c>
      <c r="J262" s="125">
        <f>ABS('Data Analysis'!J262-'Double Entry'!J262)</f>
        <v>0</v>
      </c>
      <c r="K262" s="125">
        <f>ABS('Data Analysis'!K262-'Double Entry'!K262)</f>
        <v>0</v>
      </c>
      <c r="L262" s="125">
        <f>ABS('Data Analysis'!L262-'Double Entry'!L262)</f>
        <v>0</v>
      </c>
      <c r="M262" s="125">
        <f>ABS('Data Analysis'!M262-'Double Entry'!M262)</f>
        <v>0</v>
      </c>
      <c r="N262" s="125">
        <f>ABS('Data Analysis'!N262-'Double Entry'!N262)</f>
        <v>0</v>
      </c>
      <c r="O262" s="125">
        <f>ABS('Data Analysis'!O262-'Double Entry'!O262)</f>
        <v>0</v>
      </c>
      <c r="P262" s="125">
        <f>ABS('Data Analysis'!P262-'Double Entry'!P262)</f>
        <v>0</v>
      </c>
      <c r="Q262" s="125">
        <f>ABS('Data Analysis'!Q262-'Double Entry'!Q262)</f>
        <v>0</v>
      </c>
      <c r="R262" s="125">
        <f>ABS('Data Analysis'!R262-'Double Entry'!R262)</f>
        <v>0</v>
      </c>
      <c r="S262" s="125">
        <f>ABS('Data Analysis'!S262-'Double Entry'!S262)</f>
        <v>0</v>
      </c>
      <c r="T262" s="125">
        <f>ABS('Data Analysis'!T262-'Double Entry'!T262)</f>
        <v>0</v>
      </c>
      <c r="U262" s="125">
        <f>ABS('Data Analysis'!U262-'Double Entry'!U262)</f>
        <v>0</v>
      </c>
      <c r="V262" s="125">
        <f>ABS('Data Analysis'!V262-'Double Entry'!V262)</f>
        <v>0</v>
      </c>
      <c r="W262" s="125">
        <f>ABS('Data Analysis'!W262-'Double Entry'!W262)</f>
        <v>0</v>
      </c>
      <c r="X262" s="125">
        <f>ABS('Data Analysis'!X262-'Double Entry'!X262)</f>
        <v>0</v>
      </c>
      <c r="Y262" s="125">
        <f>ABS('Data Analysis'!Y262-'Double Entry'!Y262)</f>
        <v>0</v>
      </c>
      <c r="Z262" s="125">
        <f>ABS('Data Analysis'!Z262-'Double Entry'!Z262)</f>
        <v>0</v>
      </c>
      <c r="AA262" s="125">
        <f>ABS('Data Analysis'!AA262-'Double Entry'!AA262)</f>
        <v>0</v>
      </c>
      <c r="AB262" s="125">
        <f>ABS('Data Analysis'!AB262-'Double Entry'!AB262)</f>
        <v>0</v>
      </c>
      <c r="AC262" s="125">
        <f>ABS('Data Analysis'!AC262-'Double Entry'!AC262)</f>
        <v>0</v>
      </c>
      <c r="AD262" s="125">
        <f>ABS('Data Analysis'!AD262-'Double Entry'!AD262)</f>
        <v>0</v>
      </c>
    </row>
    <row r="263" spans="1:30" ht="12.75">
      <c r="A263" s="124">
        <f t="shared" si="3"/>
      </c>
      <c r="B263" s="56"/>
      <c r="C263" s="57"/>
      <c r="E263" s="27"/>
      <c r="G263" s="125">
        <f>IF('Data Analysis'!G263='Double Entry'!G263,0,1)</f>
        <v>0</v>
      </c>
      <c r="H263" s="125">
        <f>ABS('Data Analysis'!H263-'Double Entry'!H263)</f>
        <v>0</v>
      </c>
      <c r="I263" s="125">
        <f>ABS('Data Analysis'!I263-'Double Entry'!I263)</f>
        <v>0</v>
      </c>
      <c r="J263" s="125">
        <f>ABS('Data Analysis'!J263-'Double Entry'!J263)</f>
        <v>0</v>
      </c>
      <c r="K263" s="125">
        <f>ABS('Data Analysis'!K263-'Double Entry'!K263)</f>
        <v>0</v>
      </c>
      <c r="L263" s="125">
        <f>ABS('Data Analysis'!L263-'Double Entry'!L263)</f>
        <v>0</v>
      </c>
      <c r="M263" s="125">
        <f>ABS('Data Analysis'!M263-'Double Entry'!M263)</f>
        <v>0</v>
      </c>
      <c r="N263" s="125">
        <f>ABS('Data Analysis'!N263-'Double Entry'!N263)</f>
        <v>0</v>
      </c>
      <c r="O263" s="125">
        <f>ABS('Data Analysis'!O263-'Double Entry'!O263)</f>
        <v>0</v>
      </c>
      <c r="P263" s="125">
        <f>ABS('Data Analysis'!P263-'Double Entry'!P263)</f>
        <v>0</v>
      </c>
      <c r="Q263" s="125">
        <f>ABS('Data Analysis'!Q263-'Double Entry'!Q263)</f>
        <v>0</v>
      </c>
      <c r="R263" s="125">
        <f>ABS('Data Analysis'!R263-'Double Entry'!R263)</f>
        <v>0</v>
      </c>
      <c r="S263" s="125">
        <f>ABS('Data Analysis'!S263-'Double Entry'!S263)</f>
        <v>0</v>
      </c>
      <c r="T263" s="125">
        <f>ABS('Data Analysis'!T263-'Double Entry'!T263)</f>
        <v>0</v>
      </c>
      <c r="U263" s="125">
        <f>ABS('Data Analysis'!U263-'Double Entry'!U263)</f>
        <v>0</v>
      </c>
      <c r="V263" s="125">
        <f>ABS('Data Analysis'!V263-'Double Entry'!V263)</f>
        <v>0</v>
      </c>
      <c r="W263" s="125">
        <f>ABS('Data Analysis'!W263-'Double Entry'!W263)</f>
        <v>0</v>
      </c>
      <c r="X263" s="125">
        <f>ABS('Data Analysis'!X263-'Double Entry'!X263)</f>
        <v>0</v>
      </c>
      <c r="Y263" s="125">
        <f>ABS('Data Analysis'!Y263-'Double Entry'!Y263)</f>
        <v>0</v>
      </c>
      <c r="Z263" s="125">
        <f>ABS('Data Analysis'!Z263-'Double Entry'!Z263)</f>
        <v>0</v>
      </c>
      <c r="AA263" s="125">
        <f>ABS('Data Analysis'!AA263-'Double Entry'!AA263)</f>
        <v>0</v>
      </c>
      <c r="AB263" s="125">
        <f>ABS('Data Analysis'!AB263-'Double Entry'!AB263)</f>
        <v>0</v>
      </c>
      <c r="AC263" s="125">
        <f>ABS('Data Analysis'!AC263-'Double Entry'!AC263)</f>
        <v>0</v>
      </c>
      <c r="AD263" s="125">
        <f>ABS('Data Analysis'!AD263-'Double Entry'!AD263)</f>
        <v>0</v>
      </c>
    </row>
    <row r="264" spans="1:30" ht="12.75">
      <c r="A264" s="124">
        <f t="shared" si="3"/>
      </c>
      <c r="B264" s="56"/>
      <c r="C264" s="57"/>
      <c r="E264" s="27"/>
      <c r="G264" s="125">
        <f>IF('Data Analysis'!G264='Double Entry'!G264,0,1)</f>
        <v>0</v>
      </c>
      <c r="H264" s="125">
        <f>ABS('Data Analysis'!H264-'Double Entry'!H264)</f>
        <v>0</v>
      </c>
      <c r="I264" s="125">
        <f>ABS('Data Analysis'!I264-'Double Entry'!I264)</f>
        <v>0</v>
      </c>
      <c r="J264" s="125">
        <f>ABS('Data Analysis'!J264-'Double Entry'!J264)</f>
        <v>0</v>
      </c>
      <c r="K264" s="125">
        <f>ABS('Data Analysis'!K264-'Double Entry'!K264)</f>
        <v>0</v>
      </c>
      <c r="L264" s="125">
        <f>ABS('Data Analysis'!L264-'Double Entry'!L264)</f>
        <v>0</v>
      </c>
      <c r="M264" s="125">
        <f>ABS('Data Analysis'!M264-'Double Entry'!M264)</f>
        <v>0</v>
      </c>
      <c r="N264" s="125">
        <f>ABS('Data Analysis'!N264-'Double Entry'!N264)</f>
        <v>0</v>
      </c>
      <c r="O264" s="125">
        <f>ABS('Data Analysis'!O264-'Double Entry'!O264)</f>
        <v>0</v>
      </c>
      <c r="P264" s="125">
        <f>ABS('Data Analysis'!P264-'Double Entry'!P264)</f>
        <v>0</v>
      </c>
      <c r="Q264" s="125">
        <f>ABS('Data Analysis'!Q264-'Double Entry'!Q264)</f>
        <v>0</v>
      </c>
      <c r="R264" s="125">
        <f>ABS('Data Analysis'!R264-'Double Entry'!R264)</f>
        <v>0</v>
      </c>
      <c r="S264" s="125">
        <f>ABS('Data Analysis'!S264-'Double Entry'!S264)</f>
        <v>0</v>
      </c>
      <c r="T264" s="125">
        <f>ABS('Data Analysis'!T264-'Double Entry'!T264)</f>
        <v>0</v>
      </c>
      <c r="U264" s="125">
        <f>ABS('Data Analysis'!U264-'Double Entry'!U264)</f>
        <v>0</v>
      </c>
      <c r="V264" s="125">
        <f>ABS('Data Analysis'!V264-'Double Entry'!V264)</f>
        <v>0</v>
      </c>
      <c r="W264" s="125">
        <f>ABS('Data Analysis'!W264-'Double Entry'!W264)</f>
        <v>0</v>
      </c>
      <c r="X264" s="125">
        <f>ABS('Data Analysis'!X264-'Double Entry'!X264)</f>
        <v>0</v>
      </c>
      <c r="Y264" s="125">
        <f>ABS('Data Analysis'!Y264-'Double Entry'!Y264)</f>
        <v>0</v>
      </c>
      <c r="Z264" s="125">
        <f>ABS('Data Analysis'!Z264-'Double Entry'!Z264)</f>
        <v>0</v>
      </c>
      <c r="AA264" s="125">
        <f>ABS('Data Analysis'!AA264-'Double Entry'!AA264)</f>
        <v>0</v>
      </c>
      <c r="AB264" s="125">
        <f>ABS('Data Analysis'!AB264-'Double Entry'!AB264)</f>
        <v>0</v>
      </c>
      <c r="AC264" s="125">
        <f>ABS('Data Analysis'!AC264-'Double Entry'!AC264)</f>
        <v>0</v>
      </c>
      <c r="AD264" s="125">
        <f>ABS('Data Analysis'!AD264-'Double Entry'!AD264)</f>
        <v>0</v>
      </c>
    </row>
    <row r="265" spans="1:30" ht="12.75">
      <c r="A265" s="124">
        <f t="shared" si="3"/>
      </c>
      <c r="B265" s="56"/>
      <c r="C265" s="57"/>
      <c r="E265" s="27"/>
      <c r="G265" s="125">
        <f>IF('Data Analysis'!G265='Double Entry'!G265,0,1)</f>
        <v>0</v>
      </c>
      <c r="H265" s="125">
        <f>ABS('Data Analysis'!H265-'Double Entry'!H265)</f>
        <v>0</v>
      </c>
      <c r="I265" s="125">
        <f>ABS('Data Analysis'!I265-'Double Entry'!I265)</f>
        <v>0</v>
      </c>
      <c r="J265" s="125">
        <f>ABS('Data Analysis'!J265-'Double Entry'!J265)</f>
        <v>0</v>
      </c>
      <c r="K265" s="125">
        <f>ABS('Data Analysis'!K265-'Double Entry'!K265)</f>
        <v>0</v>
      </c>
      <c r="L265" s="125">
        <f>ABS('Data Analysis'!L265-'Double Entry'!L265)</f>
        <v>0</v>
      </c>
      <c r="M265" s="125">
        <f>ABS('Data Analysis'!M265-'Double Entry'!M265)</f>
        <v>0</v>
      </c>
      <c r="N265" s="125">
        <f>ABS('Data Analysis'!N265-'Double Entry'!N265)</f>
        <v>0</v>
      </c>
      <c r="O265" s="125">
        <f>ABS('Data Analysis'!O265-'Double Entry'!O265)</f>
        <v>0</v>
      </c>
      <c r="P265" s="125">
        <f>ABS('Data Analysis'!P265-'Double Entry'!P265)</f>
        <v>0</v>
      </c>
      <c r="Q265" s="125">
        <f>ABS('Data Analysis'!Q265-'Double Entry'!Q265)</f>
        <v>0</v>
      </c>
      <c r="R265" s="125">
        <f>ABS('Data Analysis'!R265-'Double Entry'!R265)</f>
        <v>0</v>
      </c>
      <c r="S265" s="125">
        <f>ABS('Data Analysis'!S265-'Double Entry'!S265)</f>
        <v>0</v>
      </c>
      <c r="T265" s="125">
        <f>ABS('Data Analysis'!T265-'Double Entry'!T265)</f>
        <v>0</v>
      </c>
      <c r="U265" s="125">
        <f>ABS('Data Analysis'!U265-'Double Entry'!U265)</f>
        <v>0</v>
      </c>
      <c r="V265" s="125">
        <f>ABS('Data Analysis'!V265-'Double Entry'!V265)</f>
        <v>0</v>
      </c>
      <c r="W265" s="125">
        <f>ABS('Data Analysis'!W265-'Double Entry'!W265)</f>
        <v>0</v>
      </c>
      <c r="X265" s="125">
        <f>ABS('Data Analysis'!X265-'Double Entry'!X265)</f>
        <v>0</v>
      </c>
      <c r="Y265" s="125">
        <f>ABS('Data Analysis'!Y265-'Double Entry'!Y265)</f>
        <v>0</v>
      </c>
      <c r="Z265" s="125">
        <f>ABS('Data Analysis'!Z265-'Double Entry'!Z265)</f>
        <v>0</v>
      </c>
      <c r="AA265" s="125">
        <f>ABS('Data Analysis'!AA265-'Double Entry'!AA265)</f>
        <v>0</v>
      </c>
      <c r="AB265" s="125">
        <f>ABS('Data Analysis'!AB265-'Double Entry'!AB265)</f>
        <v>0</v>
      </c>
      <c r="AC265" s="125">
        <f>ABS('Data Analysis'!AC265-'Double Entry'!AC265)</f>
        <v>0</v>
      </c>
      <c r="AD265" s="125">
        <f>ABS('Data Analysis'!AD265-'Double Entry'!AD265)</f>
        <v>0</v>
      </c>
    </row>
    <row r="266" spans="1:30" ht="12.75">
      <c r="A266" s="124">
        <f t="shared" si="3"/>
      </c>
      <c r="B266" s="56"/>
      <c r="C266" s="57"/>
      <c r="E266" s="27"/>
      <c r="G266" s="125">
        <f>IF('Data Analysis'!G266='Double Entry'!G266,0,1)</f>
        <v>0</v>
      </c>
      <c r="H266" s="125">
        <f>ABS('Data Analysis'!H266-'Double Entry'!H266)</f>
        <v>0</v>
      </c>
      <c r="I266" s="125">
        <f>ABS('Data Analysis'!I266-'Double Entry'!I266)</f>
        <v>0</v>
      </c>
      <c r="J266" s="125">
        <f>ABS('Data Analysis'!J266-'Double Entry'!J266)</f>
        <v>0</v>
      </c>
      <c r="K266" s="125">
        <f>ABS('Data Analysis'!K266-'Double Entry'!K266)</f>
        <v>0</v>
      </c>
      <c r="L266" s="125">
        <f>ABS('Data Analysis'!L266-'Double Entry'!L266)</f>
        <v>0</v>
      </c>
      <c r="M266" s="125">
        <f>ABS('Data Analysis'!M266-'Double Entry'!M266)</f>
        <v>0</v>
      </c>
      <c r="N266" s="125">
        <f>ABS('Data Analysis'!N266-'Double Entry'!N266)</f>
        <v>0</v>
      </c>
      <c r="O266" s="125">
        <f>ABS('Data Analysis'!O266-'Double Entry'!O266)</f>
        <v>0</v>
      </c>
      <c r="P266" s="125">
        <f>ABS('Data Analysis'!P266-'Double Entry'!P266)</f>
        <v>0</v>
      </c>
      <c r="Q266" s="125">
        <f>ABS('Data Analysis'!Q266-'Double Entry'!Q266)</f>
        <v>0</v>
      </c>
      <c r="R266" s="125">
        <f>ABS('Data Analysis'!R266-'Double Entry'!R266)</f>
        <v>0</v>
      </c>
      <c r="S266" s="125">
        <f>ABS('Data Analysis'!S266-'Double Entry'!S266)</f>
        <v>0</v>
      </c>
      <c r="T266" s="125">
        <f>ABS('Data Analysis'!T266-'Double Entry'!T266)</f>
        <v>0</v>
      </c>
      <c r="U266" s="125">
        <f>ABS('Data Analysis'!U266-'Double Entry'!U266)</f>
        <v>0</v>
      </c>
      <c r="V266" s="125">
        <f>ABS('Data Analysis'!V266-'Double Entry'!V266)</f>
        <v>0</v>
      </c>
      <c r="W266" s="125">
        <f>ABS('Data Analysis'!W266-'Double Entry'!W266)</f>
        <v>0</v>
      </c>
      <c r="X266" s="125">
        <f>ABS('Data Analysis'!X266-'Double Entry'!X266)</f>
        <v>0</v>
      </c>
      <c r="Y266" s="125">
        <f>ABS('Data Analysis'!Y266-'Double Entry'!Y266)</f>
        <v>0</v>
      </c>
      <c r="Z266" s="125">
        <f>ABS('Data Analysis'!Z266-'Double Entry'!Z266)</f>
        <v>0</v>
      </c>
      <c r="AA266" s="125">
        <f>ABS('Data Analysis'!AA266-'Double Entry'!AA266)</f>
        <v>0</v>
      </c>
      <c r="AB266" s="125">
        <f>ABS('Data Analysis'!AB266-'Double Entry'!AB266)</f>
        <v>0</v>
      </c>
      <c r="AC266" s="125">
        <f>ABS('Data Analysis'!AC266-'Double Entry'!AC266)</f>
        <v>0</v>
      </c>
      <c r="AD266" s="125">
        <f>ABS('Data Analysis'!AD266-'Double Entry'!AD266)</f>
        <v>0</v>
      </c>
    </row>
    <row r="267" spans="1:30" ht="12.75">
      <c r="A267" s="124">
        <f t="shared" si="3"/>
      </c>
      <c r="B267" s="56"/>
      <c r="C267" s="57"/>
      <c r="E267" s="27"/>
      <c r="G267" s="125">
        <f>IF('Data Analysis'!G267='Double Entry'!G267,0,1)</f>
        <v>0</v>
      </c>
      <c r="H267" s="125">
        <f>ABS('Data Analysis'!H267-'Double Entry'!H267)</f>
        <v>0</v>
      </c>
      <c r="I267" s="125">
        <f>ABS('Data Analysis'!I267-'Double Entry'!I267)</f>
        <v>0</v>
      </c>
      <c r="J267" s="125">
        <f>ABS('Data Analysis'!J267-'Double Entry'!J267)</f>
        <v>0</v>
      </c>
      <c r="K267" s="125">
        <f>ABS('Data Analysis'!K267-'Double Entry'!K267)</f>
        <v>0</v>
      </c>
      <c r="L267" s="125">
        <f>ABS('Data Analysis'!L267-'Double Entry'!L267)</f>
        <v>0</v>
      </c>
      <c r="M267" s="125">
        <f>ABS('Data Analysis'!M267-'Double Entry'!M267)</f>
        <v>0</v>
      </c>
      <c r="N267" s="125">
        <f>ABS('Data Analysis'!N267-'Double Entry'!N267)</f>
        <v>0</v>
      </c>
      <c r="O267" s="125">
        <f>ABS('Data Analysis'!O267-'Double Entry'!O267)</f>
        <v>0</v>
      </c>
      <c r="P267" s="125">
        <f>ABS('Data Analysis'!P267-'Double Entry'!P267)</f>
        <v>0</v>
      </c>
      <c r="Q267" s="125">
        <f>ABS('Data Analysis'!Q267-'Double Entry'!Q267)</f>
        <v>0</v>
      </c>
      <c r="R267" s="125">
        <f>ABS('Data Analysis'!R267-'Double Entry'!R267)</f>
        <v>0</v>
      </c>
      <c r="S267" s="125">
        <f>ABS('Data Analysis'!S267-'Double Entry'!S267)</f>
        <v>0</v>
      </c>
      <c r="T267" s="125">
        <f>ABS('Data Analysis'!T267-'Double Entry'!T267)</f>
        <v>0</v>
      </c>
      <c r="U267" s="125">
        <f>ABS('Data Analysis'!U267-'Double Entry'!U267)</f>
        <v>0</v>
      </c>
      <c r="V267" s="125">
        <f>ABS('Data Analysis'!V267-'Double Entry'!V267)</f>
        <v>0</v>
      </c>
      <c r="W267" s="125">
        <f>ABS('Data Analysis'!W267-'Double Entry'!W267)</f>
        <v>0</v>
      </c>
      <c r="X267" s="125">
        <f>ABS('Data Analysis'!X267-'Double Entry'!X267)</f>
        <v>0</v>
      </c>
      <c r="Y267" s="125">
        <f>ABS('Data Analysis'!Y267-'Double Entry'!Y267)</f>
        <v>0</v>
      </c>
      <c r="Z267" s="125">
        <f>ABS('Data Analysis'!Z267-'Double Entry'!Z267)</f>
        <v>0</v>
      </c>
      <c r="AA267" s="125">
        <f>ABS('Data Analysis'!AA267-'Double Entry'!AA267)</f>
        <v>0</v>
      </c>
      <c r="AB267" s="125">
        <f>ABS('Data Analysis'!AB267-'Double Entry'!AB267)</f>
        <v>0</v>
      </c>
      <c r="AC267" s="125">
        <f>ABS('Data Analysis'!AC267-'Double Entry'!AC267)</f>
        <v>0</v>
      </c>
      <c r="AD267" s="125">
        <f>ABS('Data Analysis'!AD267-'Double Entry'!AD267)</f>
        <v>0</v>
      </c>
    </row>
    <row r="268" spans="1:30" ht="12.75">
      <c r="A268" s="124">
        <f t="shared" si="3"/>
      </c>
      <c r="B268" s="56"/>
      <c r="C268" s="57"/>
      <c r="E268" s="27"/>
      <c r="G268" s="125">
        <f>IF('Data Analysis'!G268='Double Entry'!G268,0,1)</f>
        <v>0</v>
      </c>
      <c r="H268" s="125">
        <f>ABS('Data Analysis'!H268-'Double Entry'!H268)</f>
        <v>0</v>
      </c>
      <c r="I268" s="125">
        <f>ABS('Data Analysis'!I268-'Double Entry'!I268)</f>
        <v>0</v>
      </c>
      <c r="J268" s="125">
        <f>ABS('Data Analysis'!J268-'Double Entry'!J268)</f>
        <v>0</v>
      </c>
      <c r="K268" s="125">
        <f>ABS('Data Analysis'!K268-'Double Entry'!K268)</f>
        <v>0</v>
      </c>
      <c r="L268" s="125">
        <f>ABS('Data Analysis'!L268-'Double Entry'!L268)</f>
        <v>0</v>
      </c>
      <c r="M268" s="125">
        <f>ABS('Data Analysis'!M268-'Double Entry'!M268)</f>
        <v>0</v>
      </c>
      <c r="N268" s="125">
        <f>ABS('Data Analysis'!N268-'Double Entry'!N268)</f>
        <v>0</v>
      </c>
      <c r="O268" s="125">
        <f>ABS('Data Analysis'!O268-'Double Entry'!O268)</f>
        <v>0</v>
      </c>
      <c r="P268" s="125">
        <f>ABS('Data Analysis'!P268-'Double Entry'!P268)</f>
        <v>0</v>
      </c>
      <c r="Q268" s="125">
        <f>ABS('Data Analysis'!Q268-'Double Entry'!Q268)</f>
        <v>0</v>
      </c>
      <c r="R268" s="125">
        <f>ABS('Data Analysis'!R268-'Double Entry'!R268)</f>
        <v>0</v>
      </c>
      <c r="S268" s="125">
        <f>ABS('Data Analysis'!S268-'Double Entry'!S268)</f>
        <v>0</v>
      </c>
      <c r="T268" s="125">
        <f>ABS('Data Analysis'!T268-'Double Entry'!T268)</f>
        <v>0</v>
      </c>
      <c r="U268" s="125">
        <f>ABS('Data Analysis'!U268-'Double Entry'!U268)</f>
        <v>0</v>
      </c>
      <c r="V268" s="125">
        <f>ABS('Data Analysis'!V268-'Double Entry'!V268)</f>
        <v>0</v>
      </c>
      <c r="W268" s="125">
        <f>ABS('Data Analysis'!W268-'Double Entry'!W268)</f>
        <v>0</v>
      </c>
      <c r="X268" s="125">
        <f>ABS('Data Analysis'!X268-'Double Entry'!X268)</f>
        <v>0</v>
      </c>
      <c r="Y268" s="125">
        <f>ABS('Data Analysis'!Y268-'Double Entry'!Y268)</f>
        <v>0</v>
      </c>
      <c r="Z268" s="125">
        <f>ABS('Data Analysis'!Z268-'Double Entry'!Z268)</f>
        <v>0</v>
      </c>
      <c r="AA268" s="125">
        <f>ABS('Data Analysis'!AA268-'Double Entry'!AA268)</f>
        <v>0</v>
      </c>
      <c r="AB268" s="125">
        <f>ABS('Data Analysis'!AB268-'Double Entry'!AB268)</f>
        <v>0</v>
      </c>
      <c r="AC268" s="125">
        <f>ABS('Data Analysis'!AC268-'Double Entry'!AC268)</f>
        <v>0</v>
      </c>
      <c r="AD268" s="125">
        <f>ABS('Data Analysis'!AD268-'Double Entry'!AD268)</f>
        <v>0</v>
      </c>
    </row>
    <row r="269" spans="1:30" ht="12.75">
      <c r="A269" s="124">
        <f t="shared" si="3"/>
      </c>
      <c r="B269" s="56"/>
      <c r="C269" s="57"/>
      <c r="E269" s="27"/>
      <c r="G269" s="125">
        <f>IF('Data Analysis'!G269='Double Entry'!G269,0,1)</f>
        <v>0</v>
      </c>
      <c r="H269" s="125">
        <f>ABS('Data Analysis'!H269-'Double Entry'!H269)</f>
        <v>0</v>
      </c>
      <c r="I269" s="125">
        <f>ABS('Data Analysis'!I269-'Double Entry'!I269)</f>
        <v>0</v>
      </c>
      <c r="J269" s="125">
        <f>ABS('Data Analysis'!J269-'Double Entry'!J269)</f>
        <v>0</v>
      </c>
      <c r="K269" s="125">
        <f>ABS('Data Analysis'!K269-'Double Entry'!K269)</f>
        <v>0</v>
      </c>
      <c r="L269" s="125">
        <f>ABS('Data Analysis'!L269-'Double Entry'!L269)</f>
        <v>0</v>
      </c>
      <c r="M269" s="125">
        <f>ABS('Data Analysis'!M269-'Double Entry'!M269)</f>
        <v>0</v>
      </c>
      <c r="N269" s="125">
        <f>ABS('Data Analysis'!N269-'Double Entry'!N269)</f>
        <v>0</v>
      </c>
      <c r="O269" s="125">
        <f>ABS('Data Analysis'!O269-'Double Entry'!O269)</f>
        <v>0</v>
      </c>
      <c r="P269" s="125">
        <f>ABS('Data Analysis'!P269-'Double Entry'!P269)</f>
        <v>0</v>
      </c>
      <c r="Q269" s="125">
        <f>ABS('Data Analysis'!Q269-'Double Entry'!Q269)</f>
        <v>0</v>
      </c>
      <c r="R269" s="125">
        <f>ABS('Data Analysis'!R269-'Double Entry'!R269)</f>
        <v>0</v>
      </c>
      <c r="S269" s="125">
        <f>ABS('Data Analysis'!S269-'Double Entry'!S269)</f>
        <v>0</v>
      </c>
      <c r="T269" s="125">
        <f>ABS('Data Analysis'!T269-'Double Entry'!T269)</f>
        <v>0</v>
      </c>
      <c r="U269" s="125">
        <f>ABS('Data Analysis'!U269-'Double Entry'!U269)</f>
        <v>0</v>
      </c>
      <c r="V269" s="125">
        <f>ABS('Data Analysis'!V269-'Double Entry'!V269)</f>
        <v>0</v>
      </c>
      <c r="W269" s="125">
        <f>ABS('Data Analysis'!W269-'Double Entry'!W269)</f>
        <v>0</v>
      </c>
      <c r="X269" s="125">
        <f>ABS('Data Analysis'!X269-'Double Entry'!X269)</f>
        <v>0</v>
      </c>
      <c r="Y269" s="125">
        <f>ABS('Data Analysis'!Y269-'Double Entry'!Y269)</f>
        <v>0</v>
      </c>
      <c r="Z269" s="125">
        <f>ABS('Data Analysis'!Z269-'Double Entry'!Z269)</f>
        <v>0</v>
      </c>
      <c r="AA269" s="125">
        <f>ABS('Data Analysis'!AA269-'Double Entry'!AA269)</f>
        <v>0</v>
      </c>
      <c r="AB269" s="125">
        <f>ABS('Data Analysis'!AB269-'Double Entry'!AB269)</f>
        <v>0</v>
      </c>
      <c r="AC269" s="125">
        <f>ABS('Data Analysis'!AC269-'Double Entry'!AC269)</f>
        <v>0</v>
      </c>
      <c r="AD269" s="125">
        <f>ABS('Data Analysis'!AD269-'Double Entry'!AD269)</f>
        <v>0</v>
      </c>
    </row>
    <row r="270" spans="1:30" ht="12.75">
      <c r="A270" s="124">
        <f t="shared" si="3"/>
      </c>
      <c r="B270" s="56"/>
      <c r="C270" s="57"/>
      <c r="E270" s="27"/>
      <c r="G270" s="125">
        <f>IF('Data Analysis'!G270='Double Entry'!G270,0,1)</f>
        <v>0</v>
      </c>
      <c r="H270" s="125">
        <f>ABS('Data Analysis'!H270-'Double Entry'!H270)</f>
        <v>0</v>
      </c>
      <c r="I270" s="125">
        <f>ABS('Data Analysis'!I270-'Double Entry'!I270)</f>
        <v>0</v>
      </c>
      <c r="J270" s="125">
        <f>ABS('Data Analysis'!J270-'Double Entry'!J270)</f>
        <v>0</v>
      </c>
      <c r="K270" s="125">
        <f>ABS('Data Analysis'!K270-'Double Entry'!K270)</f>
        <v>0</v>
      </c>
      <c r="L270" s="125">
        <f>ABS('Data Analysis'!L270-'Double Entry'!L270)</f>
        <v>0</v>
      </c>
      <c r="M270" s="125">
        <f>ABS('Data Analysis'!M270-'Double Entry'!M270)</f>
        <v>0</v>
      </c>
      <c r="N270" s="125">
        <f>ABS('Data Analysis'!N270-'Double Entry'!N270)</f>
        <v>0</v>
      </c>
      <c r="O270" s="125">
        <f>ABS('Data Analysis'!O270-'Double Entry'!O270)</f>
        <v>0</v>
      </c>
      <c r="P270" s="125">
        <f>ABS('Data Analysis'!P270-'Double Entry'!P270)</f>
        <v>0</v>
      </c>
      <c r="Q270" s="125">
        <f>ABS('Data Analysis'!Q270-'Double Entry'!Q270)</f>
        <v>0</v>
      </c>
      <c r="R270" s="125">
        <f>ABS('Data Analysis'!R270-'Double Entry'!R270)</f>
        <v>0</v>
      </c>
      <c r="S270" s="125">
        <f>ABS('Data Analysis'!S270-'Double Entry'!S270)</f>
        <v>0</v>
      </c>
      <c r="T270" s="125">
        <f>ABS('Data Analysis'!T270-'Double Entry'!T270)</f>
        <v>0</v>
      </c>
      <c r="U270" s="125">
        <f>ABS('Data Analysis'!U270-'Double Entry'!U270)</f>
        <v>0</v>
      </c>
      <c r="V270" s="125">
        <f>ABS('Data Analysis'!V270-'Double Entry'!V270)</f>
        <v>0</v>
      </c>
      <c r="W270" s="125">
        <f>ABS('Data Analysis'!W270-'Double Entry'!W270)</f>
        <v>0</v>
      </c>
      <c r="X270" s="125">
        <f>ABS('Data Analysis'!X270-'Double Entry'!X270)</f>
        <v>0</v>
      </c>
      <c r="Y270" s="125">
        <f>ABS('Data Analysis'!Y270-'Double Entry'!Y270)</f>
        <v>0</v>
      </c>
      <c r="Z270" s="125">
        <f>ABS('Data Analysis'!Z270-'Double Entry'!Z270)</f>
        <v>0</v>
      </c>
      <c r="AA270" s="125">
        <f>ABS('Data Analysis'!AA270-'Double Entry'!AA270)</f>
        <v>0</v>
      </c>
      <c r="AB270" s="125">
        <f>ABS('Data Analysis'!AB270-'Double Entry'!AB270)</f>
        <v>0</v>
      </c>
      <c r="AC270" s="125">
        <f>ABS('Data Analysis'!AC270-'Double Entry'!AC270)</f>
        <v>0</v>
      </c>
      <c r="AD270" s="125">
        <f>ABS('Data Analysis'!AD270-'Double Entry'!AD270)</f>
        <v>0</v>
      </c>
    </row>
    <row r="271" spans="1:30" ht="12.75">
      <c r="A271" s="124">
        <f t="shared" si="3"/>
      </c>
      <c r="B271" s="56"/>
      <c r="C271" s="57"/>
      <c r="E271" s="27"/>
      <c r="G271" s="125">
        <f>IF('Data Analysis'!G271='Double Entry'!G271,0,1)</f>
        <v>0</v>
      </c>
      <c r="H271" s="125">
        <f>ABS('Data Analysis'!H271-'Double Entry'!H271)</f>
        <v>0</v>
      </c>
      <c r="I271" s="125">
        <f>ABS('Data Analysis'!I271-'Double Entry'!I271)</f>
        <v>0</v>
      </c>
      <c r="J271" s="125">
        <f>ABS('Data Analysis'!J271-'Double Entry'!J271)</f>
        <v>0</v>
      </c>
      <c r="K271" s="125">
        <f>ABS('Data Analysis'!K271-'Double Entry'!K271)</f>
        <v>0</v>
      </c>
      <c r="L271" s="125">
        <f>ABS('Data Analysis'!L271-'Double Entry'!L271)</f>
        <v>0</v>
      </c>
      <c r="M271" s="125">
        <f>ABS('Data Analysis'!M271-'Double Entry'!M271)</f>
        <v>0</v>
      </c>
      <c r="N271" s="125">
        <f>ABS('Data Analysis'!N271-'Double Entry'!N271)</f>
        <v>0</v>
      </c>
      <c r="O271" s="125">
        <f>ABS('Data Analysis'!O271-'Double Entry'!O271)</f>
        <v>0</v>
      </c>
      <c r="P271" s="125">
        <f>ABS('Data Analysis'!P271-'Double Entry'!P271)</f>
        <v>0</v>
      </c>
      <c r="Q271" s="125">
        <f>ABS('Data Analysis'!Q271-'Double Entry'!Q271)</f>
        <v>0</v>
      </c>
      <c r="R271" s="125">
        <f>ABS('Data Analysis'!R271-'Double Entry'!R271)</f>
        <v>0</v>
      </c>
      <c r="S271" s="125">
        <f>ABS('Data Analysis'!S271-'Double Entry'!S271)</f>
        <v>0</v>
      </c>
      <c r="T271" s="125">
        <f>ABS('Data Analysis'!T271-'Double Entry'!T271)</f>
        <v>0</v>
      </c>
      <c r="U271" s="125">
        <f>ABS('Data Analysis'!U271-'Double Entry'!U271)</f>
        <v>0</v>
      </c>
      <c r="V271" s="125">
        <f>ABS('Data Analysis'!V271-'Double Entry'!V271)</f>
        <v>0</v>
      </c>
      <c r="W271" s="125">
        <f>ABS('Data Analysis'!W271-'Double Entry'!W271)</f>
        <v>0</v>
      </c>
      <c r="X271" s="125">
        <f>ABS('Data Analysis'!X271-'Double Entry'!X271)</f>
        <v>0</v>
      </c>
      <c r="Y271" s="125">
        <f>ABS('Data Analysis'!Y271-'Double Entry'!Y271)</f>
        <v>0</v>
      </c>
      <c r="Z271" s="125">
        <f>ABS('Data Analysis'!Z271-'Double Entry'!Z271)</f>
        <v>0</v>
      </c>
      <c r="AA271" s="125">
        <f>ABS('Data Analysis'!AA271-'Double Entry'!AA271)</f>
        <v>0</v>
      </c>
      <c r="AB271" s="125">
        <f>ABS('Data Analysis'!AB271-'Double Entry'!AB271)</f>
        <v>0</v>
      </c>
      <c r="AC271" s="125">
        <f>ABS('Data Analysis'!AC271-'Double Entry'!AC271)</f>
        <v>0</v>
      </c>
      <c r="AD271" s="125">
        <f>ABS('Data Analysis'!AD271-'Double Entry'!AD271)</f>
        <v>0</v>
      </c>
    </row>
    <row r="272" spans="1:30" ht="12.75">
      <c r="A272" s="124">
        <f t="shared" si="3"/>
      </c>
      <c r="G272" s="58"/>
      <c r="O272" s="5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15" ht="12.75">
      <c r="A273" s="124">
        <f t="shared" si="3"/>
      </c>
      <c r="G273" s="56"/>
      <c r="O273" s="5"/>
    </row>
    <row r="274" spans="1:30" ht="12.75">
      <c r="A274" s="124">
        <f t="shared" si="3"/>
      </c>
      <c r="G274" s="56"/>
      <c r="O274" s="5"/>
      <c r="AA274" s="6"/>
      <c r="AB274" s="6"/>
      <c r="AC274" s="6"/>
      <c r="AD274" s="6"/>
    </row>
    <row r="275" spans="1:15" ht="12.75">
      <c r="A275" s="124">
        <f t="shared" si="3"/>
      </c>
      <c r="G275" s="56"/>
      <c r="O275" s="5"/>
    </row>
    <row r="276" spans="1:15" ht="12.75">
      <c r="A276" s="124">
        <f t="shared" si="3"/>
      </c>
      <c r="G276" s="56"/>
      <c r="O276" s="5"/>
    </row>
    <row r="277" spans="1:15" ht="12.75">
      <c r="A277" s="124">
        <f t="shared" si="3"/>
      </c>
      <c r="G277" s="56"/>
      <c r="O277" s="5"/>
    </row>
    <row r="278" spans="1:15" ht="12.75">
      <c r="A278" s="124">
        <f t="shared" si="3"/>
      </c>
      <c r="G278" s="56"/>
      <c r="O278" s="5"/>
    </row>
    <row r="279" spans="1:15" ht="12.75">
      <c r="A279" s="124">
        <f t="shared" si="3"/>
      </c>
      <c r="G279" s="56"/>
      <c r="M279" s="36"/>
      <c r="O279" s="5"/>
    </row>
    <row r="280" spans="1:30" ht="12.75">
      <c r="A280" s="124">
        <f t="shared" si="3"/>
      </c>
      <c r="G280" s="39"/>
      <c r="H280" s="125">
        <f>IF('Data Analysis'!H280='Double Entry'!H280,0,1)</f>
        <v>0</v>
      </c>
      <c r="I280" s="126"/>
      <c r="L280" s="125">
        <f>IF('Data Analysis'!L280='Double Entry'!L280,0,1)</f>
        <v>0</v>
      </c>
      <c r="M280" s="126"/>
      <c r="O280" s="5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05">
      <c r="A281" s="124">
        <f t="shared" si="3"/>
      </c>
      <c r="B281" s="6"/>
      <c r="C281" s="6"/>
      <c r="D281" s="6"/>
      <c r="E281" s="6"/>
      <c r="F281" s="6"/>
      <c r="G281" s="12" t="s">
        <v>11</v>
      </c>
      <c r="H281" s="13" t="s">
        <v>12</v>
      </c>
      <c r="I281" s="13" t="s">
        <v>13</v>
      </c>
      <c r="J281" s="13" t="s">
        <v>14</v>
      </c>
      <c r="K281" s="13" t="s">
        <v>15</v>
      </c>
      <c r="L281" s="13" t="s">
        <v>16</v>
      </c>
      <c r="M281" s="13" t="s">
        <v>17</v>
      </c>
      <c r="N281" s="6" t="s">
        <v>18</v>
      </c>
      <c r="O281" s="6" t="s">
        <v>19</v>
      </c>
      <c r="P281" s="15" t="s">
        <v>20</v>
      </c>
      <c r="Q281" s="15" t="s">
        <v>21</v>
      </c>
      <c r="R281" s="15" t="s">
        <v>22</v>
      </c>
      <c r="S281" s="15" t="s">
        <v>23</v>
      </c>
      <c r="T281" s="15" t="s">
        <v>24</v>
      </c>
      <c r="U281" s="15" t="s">
        <v>20</v>
      </c>
      <c r="V281" s="15" t="s">
        <v>21</v>
      </c>
      <c r="W281" s="15" t="s">
        <v>22</v>
      </c>
      <c r="X281" s="15" t="s">
        <v>23</v>
      </c>
      <c r="Y281" s="15" t="s">
        <v>24</v>
      </c>
      <c r="Z281" s="15" t="s">
        <v>20</v>
      </c>
      <c r="AA281" s="15" t="s">
        <v>21</v>
      </c>
      <c r="AB281" s="15" t="s">
        <v>22</v>
      </c>
      <c r="AC281" s="15" t="s">
        <v>23</v>
      </c>
      <c r="AD281" s="15" t="s">
        <v>24</v>
      </c>
    </row>
    <row r="282" spans="1:30" ht="12.75">
      <c r="A282" s="124">
        <f t="shared" si="3"/>
      </c>
      <c r="B282" s="56"/>
      <c r="C282" s="57"/>
      <c r="E282" s="27"/>
      <c r="G282" s="125">
        <f>IF('Data Analysis'!G282='Double Entry'!G282,0,1)</f>
        <v>0</v>
      </c>
      <c r="H282" s="125">
        <f>ABS('Data Analysis'!H282-'Double Entry'!H282)</f>
        <v>0</v>
      </c>
      <c r="I282" s="125">
        <f>ABS('Data Analysis'!I282-'Double Entry'!I282)</f>
        <v>0</v>
      </c>
      <c r="J282" s="125">
        <f>ABS('Data Analysis'!J282-'Double Entry'!J282)</f>
        <v>0</v>
      </c>
      <c r="K282" s="125">
        <f>ABS('Data Analysis'!K282-'Double Entry'!K282)</f>
        <v>0</v>
      </c>
      <c r="L282" s="125">
        <f>ABS('Data Analysis'!L282-'Double Entry'!L282)</f>
        <v>0</v>
      </c>
      <c r="M282" s="125">
        <f>ABS('Data Analysis'!M282-'Double Entry'!M282)</f>
        <v>0</v>
      </c>
      <c r="N282" s="125">
        <f>ABS('Data Analysis'!N282-'Double Entry'!N282)</f>
        <v>0</v>
      </c>
      <c r="O282" s="125">
        <f>ABS('Data Analysis'!O282-'Double Entry'!O282)</f>
        <v>0</v>
      </c>
      <c r="P282" s="125">
        <f>ABS('Data Analysis'!P282-'Double Entry'!P282)</f>
        <v>0</v>
      </c>
      <c r="Q282" s="125">
        <f>ABS('Data Analysis'!Q282-'Double Entry'!Q282)</f>
        <v>0</v>
      </c>
      <c r="R282" s="125">
        <f>ABS('Data Analysis'!R282-'Double Entry'!R282)</f>
        <v>0</v>
      </c>
      <c r="S282" s="125">
        <f>ABS('Data Analysis'!S282-'Double Entry'!S282)</f>
        <v>0</v>
      </c>
      <c r="T282" s="125">
        <f>ABS('Data Analysis'!T282-'Double Entry'!T282)</f>
        <v>0</v>
      </c>
      <c r="U282" s="125">
        <f>ABS('Data Analysis'!U282-'Double Entry'!U282)</f>
        <v>0</v>
      </c>
      <c r="V282" s="125">
        <f>ABS('Data Analysis'!V282-'Double Entry'!V282)</f>
        <v>0</v>
      </c>
      <c r="W282" s="125">
        <f>ABS('Data Analysis'!W282-'Double Entry'!W282)</f>
        <v>0</v>
      </c>
      <c r="X282" s="125">
        <f>ABS('Data Analysis'!X282-'Double Entry'!X282)</f>
        <v>0</v>
      </c>
      <c r="Y282" s="125">
        <f>ABS('Data Analysis'!Y282-'Double Entry'!Y282)</f>
        <v>0</v>
      </c>
      <c r="Z282" s="125">
        <f>ABS('Data Analysis'!Z282-'Double Entry'!Z282)</f>
        <v>0</v>
      </c>
      <c r="AA282" s="125">
        <f>ABS('Data Analysis'!AA282-'Double Entry'!AA282)</f>
        <v>0</v>
      </c>
      <c r="AB282" s="125">
        <f>ABS('Data Analysis'!AB282-'Double Entry'!AB282)</f>
        <v>0</v>
      </c>
      <c r="AC282" s="125">
        <f>ABS('Data Analysis'!AC282-'Double Entry'!AC282)</f>
        <v>0</v>
      </c>
      <c r="AD282" s="125">
        <f>ABS('Data Analysis'!AD282-'Double Entry'!AD282)</f>
        <v>0</v>
      </c>
    </row>
    <row r="283" spans="1:30" ht="12.75">
      <c r="A283" s="124">
        <f t="shared" si="3"/>
      </c>
      <c r="B283" s="56"/>
      <c r="C283" s="57"/>
      <c r="E283" s="27"/>
      <c r="G283" s="125">
        <f>IF('Data Analysis'!G283='Double Entry'!G283,0,1)</f>
        <v>0</v>
      </c>
      <c r="H283" s="125">
        <f>ABS('Data Analysis'!H283-'Double Entry'!H283)</f>
        <v>0</v>
      </c>
      <c r="I283" s="125">
        <f>ABS('Data Analysis'!I283-'Double Entry'!I283)</f>
        <v>0</v>
      </c>
      <c r="J283" s="125">
        <f>ABS('Data Analysis'!J283-'Double Entry'!J283)</f>
        <v>0</v>
      </c>
      <c r="K283" s="125">
        <f>ABS('Data Analysis'!K283-'Double Entry'!K283)</f>
        <v>0</v>
      </c>
      <c r="L283" s="125">
        <f>ABS('Data Analysis'!L283-'Double Entry'!L283)</f>
        <v>0</v>
      </c>
      <c r="M283" s="125">
        <f>ABS('Data Analysis'!M283-'Double Entry'!M283)</f>
        <v>0</v>
      </c>
      <c r="N283" s="125">
        <f>ABS('Data Analysis'!N283-'Double Entry'!N283)</f>
        <v>0</v>
      </c>
      <c r="O283" s="125">
        <f>ABS('Data Analysis'!O283-'Double Entry'!O283)</f>
        <v>0</v>
      </c>
      <c r="P283" s="125">
        <f>ABS('Data Analysis'!P283-'Double Entry'!P283)</f>
        <v>0</v>
      </c>
      <c r="Q283" s="125">
        <f>ABS('Data Analysis'!Q283-'Double Entry'!Q283)</f>
        <v>0</v>
      </c>
      <c r="R283" s="125">
        <f>ABS('Data Analysis'!R283-'Double Entry'!R283)</f>
        <v>0</v>
      </c>
      <c r="S283" s="125">
        <f>ABS('Data Analysis'!S283-'Double Entry'!S283)</f>
        <v>0</v>
      </c>
      <c r="T283" s="125">
        <f>ABS('Data Analysis'!T283-'Double Entry'!T283)</f>
        <v>0</v>
      </c>
      <c r="U283" s="125">
        <f>ABS('Data Analysis'!U283-'Double Entry'!U283)</f>
        <v>0</v>
      </c>
      <c r="V283" s="125">
        <f>ABS('Data Analysis'!V283-'Double Entry'!V283)</f>
        <v>0</v>
      </c>
      <c r="W283" s="125">
        <f>ABS('Data Analysis'!W283-'Double Entry'!W283)</f>
        <v>0</v>
      </c>
      <c r="X283" s="125">
        <f>ABS('Data Analysis'!X283-'Double Entry'!X283)</f>
        <v>0</v>
      </c>
      <c r="Y283" s="125">
        <f>ABS('Data Analysis'!Y283-'Double Entry'!Y283)</f>
        <v>0</v>
      </c>
      <c r="Z283" s="125">
        <f>ABS('Data Analysis'!Z283-'Double Entry'!Z283)</f>
        <v>0</v>
      </c>
      <c r="AA283" s="125">
        <f>ABS('Data Analysis'!AA283-'Double Entry'!AA283)</f>
        <v>0</v>
      </c>
      <c r="AB283" s="125">
        <f>ABS('Data Analysis'!AB283-'Double Entry'!AB283)</f>
        <v>0</v>
      </c>
      <c r="AC283" s="125">
        <f>ABS('Data Analysis'!AC283-'Double Entry'!AC283)</f>
        <v>0</v>
      </c>
      <c r="AD283" s="125">
        <f>ABS('Data Analysis'!AD283-'Double Entry'!AD283)</f>
        <v>0</v>
      </c>
    </row>
    <row r="284" spans="1:30" ht="12.75">
      <c r="A284" s="124">
        <f t="shared" si="3"/>
      </c>
      <c r="B284" s="56"/>
      <c r="C284" s="57"/>
      <c r="E284" s="27"/>
      <c r="G284" s="125">
        <f>IF('Data Analysis'!G284='Double Entry'!G284,0,1)</f>
        <v>0</v>
      </c>
      <c r="H284" s="125">
        <f>ABS('Data Analysis'!H284-'Double Entry'!H284)</f>
        <v>0</v>
      </c>
      <c r="I284" s="125">
        <f>ABS('Data Analysis'!I284-'Double Entry'!I284)</f>
        <v>0</v>
      </c>
      <c r="J284" s="125">
        <f>ABS('Data Analysis'!J284-'Double Entry'!J284)</f>
        <v>0</v>
      </c>
      <c r="K284" s="125">
        <f>ABS('Data Analysis'!K284-'Double Entry'!K284)</f>
        <v>0</v>
      </c>
      <c r="L284" s="125">
        <f>ABS('Data Analysis'!L284-'Double Entry'!L284)</f>
        <v>0</v>
      </c>
      <c r="M284" s="125">
        <f>ABS('Data Analysis'!M284-'Double Entry'!M284)</f>
        <v>0</v>
      </c>
      <c r="N284" s="125">
        <f>ABS('Data Analysis'!N284-'Double Entry'!N284)</f>
        <v>0</v>
      </c>
      <c r="O284" s="125">
        <f>ABS('Data Analysis'!O284-'Double Entry'!O284)</f>
        <v>0</v>
      </c>
      <c r="P284" s="125">
        <f>ABS('Data Analysis'!P284-'Double Entry'!P284)</f>
        <v>0</v>
      </c>
      <c r="Q284" s="125">
        <f>ABS('Data Analysis'!Q284-'Double Entry'!Q284)</f>
        <v>0</v>
      </c>
      <c r="R284" s="125">
        <f>ABS('Data Analysis'!R284-'Double Entry'!R284)</f>
        <v>0</v>
      </c>
      <c r="S284" s="125">
        <f>ABS('Data Analysis'!S284-'Double Entry'!S284)</f>
        <v>0</v>
      </c>
      <c r="T284" s="125">
        <f>ABS('Data Analysis'!T284-'Double Entry'!T284)</f>
        <v>0</v>
      </c>
      <c r="U284" s="125">
        <f>ABS('Data Analysis'!U284-'Double Entry'!U284)</f>
        <v>0</v>
      </c>
      <c r="V284" s="125">
        <f>ABS('Data Analysis'!V284-'Double Entry'!V284)</f>
        <v>0</v>
      </c>
      <c r="W284" s="125">
        <f>ABS('Data Analysis'!W284-'Double Entry'!W284)</f>
        <v>0</v>
      </c>
      <c r="X284" s="125">
        <f>ABS('Data Analysis'!X284-'Double Entry'!X284)</f>
        <v>0</v>
      </c>
      <c r="Y284" s="125">
        <f>ABS('Data Analysis'!Y284-'Double Entry'!Y284)</f>
        <v>0</v>
      </c>
      <c r="Z284" s="125">
        <f>ABS('Data Analysis'!Z284-'Double Entry'!Z284)</f>
        <v>0</v>
      </c>
      <c r="AA284" s="125">
        <f>ABS('Data Analysis'!AA284-'Double Entry'!AA284)</f>
        <v>0</v>
      </c>
      <c r="AB284" s="125">
        <f>ABS('Data Analysis'!AB284-'Double Entry'!AB284)</f>
        <v>0</v>
      </c>
      <c r="AC284" s="125">
        <f>ABS('Data Analysis'!AC284-'Double Entry'!AC284)</f>
        <v>0</v>
      </c>
      <c r="AD284" s="125">
        <f>ABS('Data Analysis'!AD284-'Double Entry'!AD284)</f>
        <v>0</v>
      </c>
    </row>
    <row r="285" spans="1:30" ht="12.75">
      <c r="A285" s="124">
        <f t="shared" si="3"/>
      </c>
      <c r="B285" s="56"/>
      <c r="C285" s="57"/>
      <c r="E285" s="27"/>
      <c r="G285" s="125">
        <f>IF('Data Analysis'!G285='Double Entry'!G285,0,1)</f>
        <v>0</v>
      </c>
      <c r="H285" s="125">
        <f>ABS('Data Analysis'!H285-'Double Entry'!H285)</f>
        <v>0</v>
      </c>
      <c r="I285" s="125">
        <f>ABS('Data Analysis'!I285-'Double Entry'!I285)</f>
        <v>0</v>
      </c>
      <c r="J285" s="125">
        <f>ABS('Data Analysis'!J285-'Double Entry'!J285)</f>
        <v>0</v>
      </c>
      <c r="K285" s="125">
        <f>ABS('Data Analysis'!K285-'Double Entry'!K285)</f>
        <v>0</v>
      </c>
      <c r="L285" s="125">
        <f>ABS('Data Analysis'!L285-'Double Entry'!L285)</f>
        <v>0</v>
      </c>
      <c r="M285" s="125">
        <f>ABS('Data Analysis'!M285-'Double Entry'!M285)</f>
        <v>0</v>
      </c>
      <c r="N285" s="125">
        <f>ABS('Data Analysis'!N285-'Double Entry'!N285)</f>
        <v>0</v>
      </c>
      <c r="O285" s="125">
        <f>ABS('Data Analysis'!O285-'Double Entry'!O285)</f>
        <v>0</v>
      </c>
      <c r="P285" s="125">
        <f>ABS('Data Analysis'!P285-'Double Entry'!P285)</f>
        <v>0</v>
      </c>
      <c r="Q285" s="125">
        <f>ABS('Data Analysis'!Q285-'Double Entry'!Q285)</f>
        <v>0</v>
      </c>
      <c r="R285" s="125">
        <f>ABS('Data Analysis'!R285-'Double Entry'!R285)</f>
        <v>0</v>
      </c>
      <c r="S285" s="125">
        <f>ABS('Data Analysis'!S285-'Double Entry'!S285)</f>
        <v>0</v>
      </c>
      <c r="T285" s="125">
        <f>ABS('Data Analysis'!T285-'Double Entry'!T285)</f>
        <v>0</v>
      </c>
      <c r="U285" s="125">
        <f>ABS('Data Analysis'!U285-'Double Entry'!U285)</f>
        <v>0</v>
      </c>
      <c r="V285" s="125">
        <f>ABS('Data Analysis'!V285-'Double Entry'!V285)</f>
        <v>0</v>
      </c>
      <c r="W285" s="125">
        <f>ABS('Data Analysis'!W285-'Double Entry'!W285)</f>
        <v>0</v>
      </c>
      <c r="X285" s="125">
        <f>ABS('Data Analysis'!X285-'Double Entry'!X285)</f>
        <v>0</v>
      </c>
      <c r="Y285" s="125">
        <f>ABS('Data Analysis'!Y285-'Double Entry'!Y285)</f>
        <v>0</v>
      </c>
      <c r="Z285" s="125">
        <f>ABS('Data Analysis'!Z285-'Double Entry'!Z285)</f>
        <v>0</v>
      </c>
      <c r="AA285" s="125">
        <f>ABS('Data Analysis'!AA285-'Double Entry'!AA285)</f>
        <v>0</v>
      </c>
      <c r="AB285" s="125">
        <f>ABS('Data Analysis'!AB285-'Double Entry'!AB285)</f>
        <v>0</v>
      </c>
      <c r="AC285" s="125">
        <f>ABS('Data Analysis'!AC285-'Double Entry'!AC285)</f>
        <v>0</v>
      </c>
      <c r="AD285" s="125">
        <f>ABS('Data Analysis'!AD285-'Double Entry'!AD285)</f>
        <v>0</v>
      </c>
    </row>
    <row r="286" spans="1:30" ht="12.75">
      <c r="A286" s="124">
        <f t="shared" si="3"/>
      </c>
      <c r="B286" s="56"/>
      <c r="C286" s="57"/>
      <c r="E286" s="27"/>
      <c r="G286" s="125">
        <f>IF('Data Analysis'!G286='Double Entry'!G286,0,1)</f>
        <v>0</v>
      </c>
      <c r="H286" s="125">
        <f>ABS('Data Analysis'!H286-'Double Entry'!H286)</f>
        <v>0</v>
      </c>
      <c r="I286" s="125">
        <f>ABS('Data Analysis'!I286-'Double Entry'!I286)</f>
        <v>0</v>
      </c>
      <c r="J286" s="125">
        <f>ABS('Data Analysis'!J286-'Double Entry'!J286)</f>
        <v>0</v>
      </c>
      <c r="K286" s="125">
        <f>ABS('Data Analysis'!K286-'Double Entry'!K286)</f>
        <v>0</v>
      </c>
      <c r="L286" s="125">
        <f>ABS('Data Analysis'!L286-'Double Entry'!L286)</f>
        <v>0</v>
      </c>
      <c r="M286" s="125">
        <f>ABS('Data Analysis'!M286-'Double Entry'!M286)</f>
        <v>0</v>
      </c>
      <c r="N286" s="125">
        <f>ABS('Data Analysis'!N286-'Double Entry'!N286)</f>
        <v>0</v>
      </c>
      <c r="O286" s="125">
        <f>ABS('Data Analysis'!O286-'Double Entry'!O286)</f>
        <v>0</v>
      </c>
      <c r="P286" s="125">
        <f>ABS('Data Analysis'!P286-'Double Entry'!P286)</f>
        <v>0</v>
      </c>
      <c r="Q286" s="125">
        <f>ABS('Data Analysis'!Q286-'Double Entry'!Q286)</f>
        <v>0</v>
      </c>
      <c r="R286" s="125">
        <f>ABS('Data Analysis'!R286-'Double Entry'!R286)</f>
        <v>0</v>
      </c>
      <c r="S286" s="125">
        <f>ABS('Data Analysis'!S286-'Double Entry'!S286)</f>
        <v>0</v>
      </c>
      <c r="T286" s="125">
        <f>ABS('Data Analysis'!T286-'Double Entry'!T286)</f>
        <v>0</v>
      </c>
      <c r="U286" s="125">
        <f>ABS('Data Analysis'!U286-'Double Entry'!U286)</f>
        <v>0</v>
      </c>
      <c r="V286" s="125">
        <f>ABS('Data Analysis'!V286-'Double Entry'!V286)</f>
        <v>0</v>
      </c>
      <c r="W286" s="125">
        <f>ABS('Data Analysis'!W286-'Double Entry'!W286)</f>
        <v>0</v>
      </c>
      <c r="X286" s="125">
        <f>ABS('Data Analysis'!X286-'Double Entry'!X286)</f>
        <v>0</v>
      </c>
      <c r="Y286" s="125">
        <f>ABS('Data Analysis'!Y286-'Double Entry'!Y286)</f>
        <v>0</v>
      </c>
      <c r="Z286" s="125">
        <f>ABS('Data Analysis'!Z286-'Double Entry'!Z286)</f>
        <v>0</v>
      </c>
      <c r="AA286" s="125">
        <f>ABS('Data Analysis'!AA286-'Double Entry'!AA286)</f>
        <v>0</v>
      </c>
      <c r="AB286" s="125">
        <f>ABS('Data Analysis'!AB286-'Double Entry'!AB286)</f>
        <v>0</v>
      </c>
      <c r="AC286" s="125">
        <f>ABS('Data Analysis'!AC286-'Double Entry'!AC286)</f>
        <v>0</v>
      </c>
      <c r="AD286" s="125">
        <f>ABS('Data Analysis'!AD286-'Double Entry'!AD286)</f>
        <v>0</v>
      </c>
    </row>
    <row r="287" spans="1:30" ht="12.75">
      <c r="A287" s="124">
        <f t="shared" si="3"/>
      </c>
      <c r="B287" s="56"/>
      <c r="C287" s="57"/>
      <c r="E287" s="27"/>
      <c r="G287" s="125">
        <f>IF('Data Analysis'!G287='Double Entry'!G287,0,1)</f>
        <v>0</v>
      </c>
      <c r="H287" s="125">
        <f>ABS('Data Analysis'!H287-'Double Entry'!H287)</f>
        <v>0</v>
      </c>
      <c r="I287" s="125">
        <f>ABS('Data Analysis'!I287-'Double Entry'!I287)</f>
        <v>0</v>
      </c>
      <c r="J287" s="125">
        <f>ABS('Data Analysis'!J287-'Double Entry'!J287)</f>
        <v>0</v>
      </c>
      <c r="K287" s="125">
        <f>ABS('Data Analysis'!K287-'Double Entry'!K287)</f>
        <v>0</v>
      </c>
      <c r="L287" s="125">
        <f>ABS('Data Analysis'!L287-'Double Entry'!L287)</f>
        <v>0</v>
      </c>
      <c r="M287" s="125">
        <f>ABS('Data Analysis'!M287-'Double Entry'!M287)</f>
        <v>0</v>
      </c>
      <c r="N287" s="125">
        <f>ABS('Data Analysis'!N287-'Double Entry'!N287)</f>
        <v>0</v>
      </c>
      <c r="O287" s="125">
        <f>ABS('Data Analysis'!O287-'Double Entry'!O287)</f>
        <v>0</v>
      </c>
      <c r="P287" s="125">
        <f>ABS('Data Analysis'!P287-'Double Entry'!P287)</f>
        <v>0</v>
      </c>
      <c r="Q287" s="125">
        <f>ABS('Data Analysis'!Q287-'Double Entry'!Q287)</f>
        <v>0</v>
      </c>
      <c r="R287" s="125">
        <f>ABS('Data Analysis'!R287-'Double Entry'!R287)</f>
        <v>0</v>
      </c>
      <c r="S287" s="125">
        <f>ABS('Data Analysis'!S287-'Double Entry'!S287)</f>
        <v>0</v>
      </c>
      <c r="T287" s="125">
        <f>ABS('Data Analysis'!T287-'Double Entry'!T287)</f>
        <v>0</v>
      </c>
      <c r="U287" s="125">
        <f>ABS('Data Analysis'!U287-'Double Entry'!U287)</f>
        <v>0</v>
      </c>
      <c r="V287" s="125">
        <f>ABS('Data Analysis'!V287-'Double Entry'!V287)</f>
        <v>0</v>
      </c>
      <c r="W287" s="125">
        <f>ABS('Data Analysis'!W287-'Double Entry'!W287)</f>
        <v>0</v>
      </c>
      <c r="X287" s="125">
        <f>ABS('Data Analysis'!X287-'Double Entry'!X287)</f>
        <v>0</v>
      </c>
      <c r="Y287" s="125">
        <f>ABS('Data Analysis'!Y287-'Double Entry'!Y287)</f>
        <v>0</v>
      </c>
      <c r="Z287" s="125">
        <f>ABS('Data Analysis'!Z287-'Double Entry'!Z287)</f>
        <v>0</v>
      </c>
      <c r="AA287" s="125">
        <f>ABS('Data Analysis'!AA287-'Double Entry'!AA287)</f>
        <v>0</v>
      </c>
      <c r="AB287" s="125">
        <f>ABS('Data Analysis'!AB287-'Double Entry'!AB287)</f>
        <v>0</v>
      </c>
      <c r="AC287" s="125">
        <f>ABS('Data Analysis'!AC287-'Double Entry'!AC287)</f>
        <v>0</v>
      </c>
      <c r="AD287" s="125">
        <f>ABS('Data Analysis'!AD287-'Double Entry'!AD287)</f>
        <v>0</v>
      </c>
    </row>
    <row r="288" spans="1:30" ht="12.75">
      <c r="A288" s="124">
        <f t="shared" si="3"/>
      </c>
      <c r="B288" s="56"/>
      <c r="C288" s="57"/>
      <c r="E288" s="27"/>
      <c r="G288" s="125">
        <f>IF('Data Analysis'!G288='Double Entry'!G288,0,1)</f>
        <v>0</v>
      </c>
      <c r="H288" s="125">
        <f>ABS('Data Analysis'!H288-'Double Entry'!H288)</f>
        <v>0</v>
      </c>
      <c r="I288" s="125">
        <f>ABS('Data Analysis'!I288-'Double Entry'!I288)</f>
        <v>0</v>
      </c>
      <c r="J288" s="125">
        <f>ABS('Data Analysis'!J288-'Double Entry'!J288)</f>
        <v>0</v>
      </c>
      <c r="K288" s="125">
        <f>ABS('Data Analysis'!K288-'Double Entry'!K288)</f>
        <v>0</v>
      </c>
      <c r="L288" s="125">
        <f>ABS('Data Analysis'!L288-'Double Entry'!L288)</f>
        <v>0</v>
      </c>
      <c r="M288" s="125">
        <f>ABS('Data Analysis'!M288-'Double Entry'!M288)</f>
        <v>0</v>
      </c>
      <c r="N288" s="125">
        <f>ABS('Data Analysis'!N288-'Double Entry'!N288)</f>
        <v>0</v>
      </c>
      <c r="O288" s="125">
        <f>ABS('Data Analysis'!O288-'Double Entry'!O288)</f>
        <v>0</v>
      </c>
      <c r="P288" s="125">
        <f>ABS('Data Analysis'!P288-'Double Entry'!P288)</f>
        <v>0</v>
      </c>
      <c r="Q288" s="125">
        <f>ABS('Data Analysis'!Q288-'Double Entry'!Q288)</f>
        <v>0</v>
      </c>
      <c r="R288" s="125">
        <f>ABS('Data Analysis'!R288-'Double Entry'!R288)</f>
        <v>0</v>
      </c>
      <c r="S288" s="125">
        <f>ABS('Data Analysis'!S288-'Double Entry'!S288)</f>
        <v>0</v>
      </c>
      <c r="T288" s="125">
        <f>ABS('Data Analysis'!T288-'Double Entry'!T288)</f>
        <v>0</v>
      </c>
      <c r="U288" s="125">
        <f>ABS('Data Analysis'!U288-'Double Entry'!U288)</f>
        <v>0</v>
      </c>
      <c r="V288" s="125">
        <f>ABS('Data Analysis'!V288-'Double Entry'!V288)</f>
        <v>0</v>
      </c>
      <c r="W288" s="125">
        <f>ABS('Data Analysis'!W288-'Double Entry'!W288)</f>
        <v>0</v>
      </c>
      <c r="X288" s="125">
        <f>ABS('Data Analysis'!X288-'Double Entry'!X288)</f>
        <v>0</v>
      </c>
      <c r="Y288" s="125">
        <f>ABS('Data Analysis'!Y288-'Double Entry'!Y288)</f>
        <v>0</v>
      </c>
      <c r="Z288" s="125">
        <f>ABS('Data Analysis'!Z288-'Double Entry'!Z288)</f>
        <v>0</v>
      </c>
      <c r="AA288" s="125">
        <f>ABS('Data Analysis'!AA288-'Double Entry'!AA288)</f>
        <v>0</v>
      </c>
      <c r="AB288" s="125">
        <f>ABS('Data Analysis'!AB288-'Double Entry'!AB288)</f>
        <v>0</v>
      </c>
      <c r="AC288" s="125">
        <f>ABS('Data Analysis'!AC288-'Double Entry'!AC288)</f>
        <v>0</v>
      </c>
      <c r="AD288" s="125">
        <f>ABS('Data Analysis'!AD288-'Double Entry'!AD288)</f>
        <v>0</v>
      </c>
    </row>
    <row r="289" spans="1:30" ht="12.75">
      <c r="A289" s="124">
        <f t="shared" si="3"/>
      </c>
      <c r="B289" s="56"/>
      <c r="C289" s="57"/>
      <c r="E289" s="27"/>
      <c r="G289" s="125">
        <f>IF('Data Analysis'!G289='Double Entry'!G289,0,1)</f>
        <v>0</v>
      </c>
      <c r="H289" s="125">
        <f>ABS('Data Analysis'!H289-'Double Entry'!H289)</f>
        <v>0</v>
      </c>
      <c r="I289" s="125">
        <f>ABS('Data Analysis'!I289-'Double Entry'!I289)</f>
        <v>0</v>
      </c>
      <c r="J289" s="125">
        <f>ABS('Data Analysis'!J289-'Double Entry'!J289)</f>
        <v>0</v>
      </c>
      <c r="K289" s="125">
        <f>ABS('Data Analysis'!K289-'Double Entry'!K289)</f>
        <v>0</v>
      </c>
      <c r="L289" s="125">
        <f>ABS('Data Analysis'!L289-'Double Entry'!L289)</f>
        <v>0</v>
      </c>
      <c r="M289" s="125">
        <f>ABS('Data Analysis'!M289-'Double Entry'!M289)</f>
        <v>0</v>
      </c>
      <c r="N289" s="125">
        <f>ABS('Data Analysis'!N289-'Double Entry'!N289)</f>
        <v>0</v>
      </c>
      <c r="O289" s="125">
        <f>ABS('Data Analysis'!O289-'Double Entry'!O289)</f>
        <v>0</v>
      </c>
      <c r="P289" s="125">
        <f>ABS('Data Analysis'!P289-'Double Entry'!P289)</f>
        <v>0</v>
      </c>
      <c r="Q289" s="125">
        <f>ABS('Data Analysis'!Q289-'Double Entry'!Q289)</f>
        <v>0</v>
      </c>
      <c r="R289" s="125">
        <f>ABS('Data Analysis'!R289-'Double Entry'!R289)</f>
        <v>0</v>
      </c>
      <c r="S289" s="125">
        <f>ABS('Data Analysis'!S289-'Double Entry'!S289)</f>
        <v>0</v>
      </c>
      <c r="T289" s="125">
        <f>ABS('Data Analysis'!T289-'Double Entry'!T289)</f>
        <v>0</v>
      </c>
      <c r="U289" s="125">
        <f>ABS('Data Analysis'!U289-'Double Entry'!U289)</f>
        <v>0</v>
      </c>
      <c r="V289" s="125">
        <f>ABS('Data Analysis'!V289-'Double Entry'!V289)</f>
        <v>0</v>
      </c>
      <c r="W289" s="125">
        <f>ABS('Data Analysis'!W289-'Double Entry'!W289)</f>
        <v>0</v>
      </c>
      <c r="X289" s="125">
        <f>ABS('Data Analysis'!X289-'Double Entry'!X289)</f>
        <v>0</v>
      </c>
      <c r="Y289" s="125">
        <f>ABS('Data Analysis'!Y289-'Double Entry'!Y289)</f>
        <v>0</v>
      </c>
      <c r="Z289" s="125">
        <f>ABS('Data Analysis'!Z289-'Double Entry'!Z289)</f>
        <v>0</v>
      </c>
      <c r="AA289" s="125">
        <f>ABS('Data Analysis'!AA289-'Double Entry'!AA289)</f>
        <v>0</v>
      </c>
      <c r="AB289" s="125">
        <f>ABS('Data Analysis'!AB289-'Double Entry'!AB289)</f>
        <v>0</v>
      </c>
      <c r="AC289" s="125">
        <f>ABS('Data Analysis'!AC289-'Double Entry'!AC289)</f>
        <v>0</v>
      </c>
      <c r="AD289" s="125">
        <f>ABS('Data Analysis'!AD289-'Double Entry'!AD289)</f>
        <v>0</v>
      </c>
    </row>
    <row r="290" spans="1:30" ht="12.75">
      <c r="A290" s="124">
        <f t="shared" si="3"/>
      </c>
      <c r="B290" s="56"/>
      <c r="C290" s="57"/>
      <c r="E290" s="27"/>
      <c r="G290" s="125">
        <f>IF('Data Analysis'!G290='Double Entry'!G290,0,1)</f>
        <v>0</v>
      </c>
      <c r="H290" s="125">
        <f>ABS('Data Analysis'!H290-'Double Entry'!H290)</f>
        <v>0</v>
      </c>
      <c r="I290" s="125">
        <f>ABS('Data Analysis'!I290-'Double Entry'!I290)</f>
        <v>0</v>
      </c>
      <c r="J290" s="125">
        <f>ABS('Data Analysis'!J290-'Double Entry'!J290)</f>
        <v>0</v>
      </c>
      <c r="K290" s="125">
        <f>ABS('Data Analysis'!K290-'Double Entry'!K290)</f>
        <v>0</v>
      </c>
      <c r="L290" s="125">
        <f>ABS('Data Analysis'!L290-'Double Entry'!L290)</f>
        <v>0</v>
      </c>
      <c r="M290" s="125">
        <f>ABS('Data Analysis'!M290-'Double Entry'!M290)</f>
        <v>0</v>
      </c>
      <c r="N290" s="125">
        <f>ABS('Data Analysis'!N290-'Double Entry'!N290)</f>
        <v>0</v>
      </c>
      <c r="O290" s="125">
        <f>ABS('Data Analysis'!O290-'Double Entry'!O290)</f>
        <v>0</v>
      </c>
      <c r="P290" s="125">
        <f>ABS('Data Analysis'!P290-'Double Entry'!P290)</f>
        <v>0</v>
      </c>
      <c r="Q290" s="125">
        <f>ABS('Data Analysis'!Q290-'Double Entry'!Q290)</f>
        <v>0</v>
      </c>
      <c r="R290" s="125">
        <f>ABS('Data Analysis'!R290-'Double Entry'!R290)</f>
        <v>0</v>
      </c>
      <c r="S290" s="125">
        <f>ABS('Data Analysis'!S290-'Double Entry'!S290)</f>
        <v>0</v>
      </c>
      <c r="T290" s="125">
        <f>ABS('Data Analysis'!T290-'Double Entry'!T290)</f>
        <v>0</v>
      </c>
      <c r="U290" s="125">
        <f>ABS('Data Analysis'!U290-'Double Entry'!U290)</f>
        <v>0</v>
      </c>
      <c r="V290" s="125">
        <f>ABS('Data Analysis'!V290-'Double Entry'!V290)</f>
        <v>0</v>
      </c>
      <c r="W290" s="125">
        <f>ABS('Data Analysis'!W290-'Double Entry'!W290)</f>
        <v>0</v>
      </c>
      <c r="X290" s="125">
        <f>ABS('Data Analysis'!X290-'Double Entry'!X290)</f>
        <v>0</v>
      </c>
      <c r="Y290" s="125">
        <f>ABS('Data Analysis'!Y290-'Double Entry'!Y290)</f>
        <v>0</v>
      </c>
      <c r="Z290" s="125">
        <f>ABS('Data Analysis'!Z290-'Double Entry'!Z290)</f>
        <v>0</v>
      </c>
      <c r="AA290" s="125">
        <f>ABS('Data Analysis'!AA290-'Double Entry'!AA290)</f>
        <v>0</v>
      </c>
      <c r="AB290" s="125">
        <f>ABS('Data Analysis'!AB290-'Double Entry'!AB290)</f>
        <v>0</v>
      </c>
      <c r="AC290" s="125">
        <f>ABS('Data Analysis'!AC290-'Double Entry'!AC290)</f>
        <v>0</v>
      </c>
      <c r="AD290" s="125">
        <f>ABS('Data Analysis'!AD290-'Double Entry'!AD290)</f>
        <v>0</v>
      </c>
    </row>
    <row r="291" spans="1:30" ht="12.75">
      <c r="A291" s="124">
        <f t="shared" si="3"/>
      </c>
      <c r="B291" s="56"/>
      <c r="C291" s="57"/>
      <c r="E291" s="27"/>
      <c r="G291" s="125">
        <f>IF('Data Analysis'!G291='Double Entry'!G291,0,1)</f>
        <v>0</v>
      </c>
      <c r="H291" s="125">
        <f>ABS('Data Analysis'!H291-'Double Entry'!H291)</f>
        <v>0</v>
      </c>
      <c r="I291" s="125">
        <f>ABS('Data Analysis'!I291-'Double Entry'!I291)</f>
        <v>0</v>
      </c>
      <c r="J291" s="125">
        <f>ABS('Data Analysis'!J291-'Double Entry'!J291)</f>
        <v>0</v>
      </c>
      <c r="K291" s="125">
        <f>ABS('Data Analysis'!K291-'Double Entry'!K291)</f>
        <v>0</v>
      </c>
      <c r="L291" s="125">
        <f>ABS('Data Analysis'!L291-'Double Entry'!L291)</f>
        <v>0</v>
      </c>
      <c r="M291" s="125">
        <f>ABS('Data Analysis'!M291-'Double Entry'!M291)</f>
        <v>0</v>
      </c>
      <c r="N291" s="125">
        <f>ABS('Data Analysis'!N291-'Double Entry'!N291)</f>
        <v>0</v>
      </c>
      <c r="O291" s="125">
        <f>ABS('Data Analysis'!O291-'Double Entry'!O291)</f>
        <v>0</v>
      </c>
      <c r="P291" s="125">
        <f>ABS('Data Analysis'!P291-'Double Entry'!P291)</f>
        <v>0</v>
      </c>
      <c r="Q291" s="125">
        <f>ABS('Data Analysis'!Q291-'Double Entry'!Q291)</f>
        <v>0</v>
      </c>
      <c r="R291" s="125">
        <f>ABS('Data Analysis'!R291-'Double Entry'!R291)</f>
        <v>0</v>
      </c>
      <c r="S291" s="125">
        <f>ABS('Data Analysis'!S291-'Double Entry'!S291)</f>
        <v>0</v>
      </c>
      <c r="T291" s="125">
        <f>ABS('Data Analysis'!T291-'Double Entry'!T291)</f>
        <v>0</v>
      </c>
      <c r="U291" s="125">
        <f>ABS('Data Analysis'!U291-'Double Entry'!U291)</f>
        <v>0</v>
      </c>
      <c r="V291" s="125">
        <f>ABS('Data Analysis'!V291-'Double Entry'!V291)</f>
        <v>0</v>
      </c>
      <c r="W291" s="125">
        <f>ABS('Data Analysis'!W291-'Double Entry'!W291)</f>
        <v>0</v>
      </c>
      <c r="X291" s="125">
        <f>ABS('Data Analysis'!X291-'Double Entry'!X291)</f>
        <v>0</v>
      </c>
      <c r="Y291" s="125">
        <f>ABS('Data Analysis'!Y291-'Double Entry'!Y291)</f>
        <v>0</v>
      </c>
      <c r="Z291" s="125">
        <f>ABS('Data Analysis'!Z291-'Double Entry'!Z291)</f>
        <v>0</v>
      </c>
      <c r="AA291" s="125">
        <f>ABS('Data Analysis'!AA291-'Double Entry'!AA291)</f>
        <v>0</v>
      </c>
      <c r="AB291" s="125">
        <f>ABS('Data Analysis'!AB291-'Double Entry'!AB291)</f>
        <v>0</v>
      </c>
      <c r="AC291" s="125">
        <f>ABS('Data Analysis'!AC291-'Double Entry'!AC291)</f>
        <v>0</v>
      </c>
      <c r="AD291" s="125">
        <f>ABS('Data Analysis'!AD291-'Double Entry'!AD291)</f>
        <v>0</v>
      </c>
    </row>
    <row r="292" spans="1:30" ht="12.75">
      <c r="A292" s="124">
        <f t="shared" si="3"/>
      </c>
      <c r="B292" s="56"/>
      <c r="C292" s="57"/>
      <c r="E292" s="27"/>
      <c r="G292" s="125">
        <f>IF('Data Analysis'!G292='Double Entry'!G292,0,1)</f>
        <v>0</v>
      </c>
      <c r="H292" s="125">
        <f>ABS('Data Analysis'!H292-'Double Entry'!H292)</f>
        <v>0</v>
      </c>
      <c r="I292" s="125">
        <f>ABS('Data Analysis'!I292-'Double Entry'!I292)</f>
        <v>0</v>
      </c>
      <c r="J292" s="125">
        <f>ABS('Data Analysis'!J292-'Double Entry'!J292)</f>
        <v>0</v>
      </c>
      <c r="K292" s="125">
        <f>ABS('Data Analysis'!K292-'Double Entry'!K292)</f>
        <v>0</v>
      </c>
      <c r="L292" s="125">
        <f>ABS('Data Analysis'!L292-'Double Entry'!L292)</f>
        <v>0</v>
      </c>
      <c r="M292" s="125">
        <f>ABS('Data Analysis'!M292-'Double Entry'!M292)</f>
        <v>0</v>
      </c>
      <c r="N292" s="125">
        <f>ABS('Data Analysis'!N292-'Double Entry'!N292)</f>
        <v>0</v>
      </c>
      <c r="O292" s="125">
        <f>ABS('Data Analysis'!O292-'Double Entry'!O292)</f>
        <v>0</v>
      </c>
      <c r="P292" s="125">
        <f>ABS('Data Analysis'!P292-'Double Entry'!P292)</f>
        <v>0</v>
      </c>
      <c r="Q292" s="125">
        <f>ABS('Data Analysis'!Q292-'Double Entry'!Q292)</f>
        <v>0</v>
      </c>
      <c r="R292" s="125">
        <f>ABS('Data Analysis'!R292-'Double Entry'!R292)</f>
        <v>0</v>
      </c>
      <c r="S292" s="125">
        <f>ABS('Data Analysis'!S292-'Double Entry'!S292)</f>
        <v>0</v>
      </c>
      <c r="T292" s="125">
        <f>ABS('Data Analysis'!T292-'Double Entry'!T292)</f>
        <v>0</v>
      </c>
      <c r="U292" s="125">
        <f>ABS('Data Analysis'!U292-'Double Entry'!U292)</f>
        <v>0</v>
      </c>
      <c r="V292" s="125">
        <f>ABS('Data Analysis'!V292-'Double Entry'!V292)</f>
        <v>0</v>
      </c>
      <c r="W292" s="125">
        <f>ABS('Data Analysis'!W292-'Double Entry'!W292)</f>
        <v>0</v>
      </c>
      <c r="X292" s="125">
        <f>ABS('Data Analysis'!X292-'Double Entry'!X292)</f>
        <v>0</v>
      </c>
      <c r="Y292" s="125">
        <f>ABS('Data Analysis'!Y292-'Double Entry'!Y292)</f>
        <v>0</v>
      </c>
      <c r="Z292" s="125">
        <f>ABS('Data Analysis'!Z292-'Double Entry'!Z292)</f>
        <v>0</v>
      </c>
      <c r="AA292" s="125">
        <f>ABS('Data Analysis'!AA292-'Double Entry'!AA292)</f>
        <v>0</v>
      </c>
      <c r="AB292" s="125">
        <f>ABS('Data Analysis'!AB292-'Double Entry'!AB292)</f>
        <v>0</v>
      </c>
      <c r="AC292" s="125">
        <f>ABS('Data Analysis'!AC292-'Double Entry'!AC292)</f>
        <v>0</v>
      </c>
      <c r="AD292" s="125">
        <f>ABS('Data Analysis'!AD292-'Double Entry'!AD292)</f>
        <v>0</v>
      </c>
    </row>
    <row r="293" spans="1:30" ht="12.75">
      <c r="A293" s="124">
        <f t="shared" si="3"/>
      </c>
      <c r="B293" s="56"/>
      <c r="C293" s="57"/>
      <c r="E293" s="27"/>
      <c r="G293" s="125">
        <f>IF('Data Analysis'!G293='Double Entry'!G293,0,1)</f>
        <v>0</v>
      </c>
      <c r="H293" s="125">
        <f>ABS('Data Analysis'!H293-'Double Entry'!H293)</f>
        <v>0</v>
      </c>
      <c r="I293" s="125">
        <f>ABS('Data Analysis'!I293-'Double Entry'!I293)</f>
        <v>0</v>
      </c>
      <c r="J293" s="125">
        <f>ABS('Data Analysis'!J293-'Double Entry'!J293)</f>
        <v>0</v>
      </c>
      <c r="K293" s="125">
        <f>ABS('Data Analysis'!K293-'Double Entry'!K293)</f>
        <v>0</v>
      </c>
      <c r="L293" s="125">
        <f>ABS('Data Analysis'!L293-'Double Entry'!L293)</f>
        <v>0</v>
      </c>
      <c r="M293" s="125">
        <f>ABS('Data Analysis'!M293-'Double Entry'!M293)</f>
        <v>0</v>
      </c>
      <c r="N293" s="125">
        <f>ABS('Data Analysis'!N293-'Double Entry'!N293)</f>
        <v>0</v>
      </c>
      <c r="O293" s="125">
        <f>ABS('Data Analysis'!O293-'Double Entry'!O293)</f>
        <v>0</v>
      </c>
      <c r="P293" s="125">
        <f>ABS('Data Analysis'!P293-'Double Entry'!P293)</f>
        <v>0</v>
      </c>
      <c r="Q293" s="125">
        <f>ABS('Data Analysis'!Q293-'Double Entry'!Q293)</f>
        <v>0</v>
      </c>
      <c r="R293" s="125">
        <f>ABS('Data Analysis'!R293-'Double Entry'!R293)</f>
        <v>0</v>
      </c>
      <c r="S293" s="125">
        <f>ABS('Data Analysis'!S293-'Double Entry'!S293)</f>
        <v>0</v>
      </c>
      <c r="T293" s="125">
        <f>ABS('Data Analysis'!T293-'Double Entry'!T293)</f>
        <v>0</v>
      </c>
      <c r="U293" s="125">
        <f>ABS('Data Analysis'!U293-'Double Entry'!U293)</f>
        <v>0</v>
      </c>
      <c r="V293" s="125">
        <f>ABS('Data Analysis'!V293-'Double Entry'!V293)</f>
        <v>0</v>
      </c>
      <c r="W293" s="125">
        <f>ABS('Data Analysis'!W293-'Double Entry'!W293)</f>
        <v>0</v>
      </c>
      <c r="X293" s="125">
        <f>ABS('Data Analysis'!X293-'Double Entry'!X293)</f>
        <v>0</v>
      </c>
      <c r="Y293" s="125">
        <f>ABS('Data Analysis'!Y293-'Double Entry'!Y293)</f>
        <v>0</v>
      </c>
      <c r="Z293" s="125">
        <f>ABS('Data Analysis'!Z293-'Double Entry'!Z293)</f>
        <v>0</v>
      </c>
      <c r="AA293" s="125">
        <f>ABS('Data Analysis'!AA293-'Double Entry'!AA293)</f>
        <v>0</v>
      </c>
      <c r="AB293" s="125">
        <f>ABS('Data Analysis'!AB293-'Double Entry'!AB293)</f>
        <v>0</v>
      </c>
      <c r="AC293" s="125">
        <f>ABS('Data Analysis'!AC293-'Double Entry'!AC293)</f>
        <v>0</v>
      </c>
      <c r="AD293" s="125">
        <f>ABS('Data Analysis'!AD293-'Double Entry'!AD293)</f>
        <v>0</v>
      </c>
    </row>
    <row r="294" spans="1:30" ht="12.75">
      <c r="A294" s="124">
        <f t="shared" si="3"/>
      </c>
      <c r="B294" s="56"/>
      <c r="C294" s="57"/>
      <c r="E294" s="27"/>
      <c r="G294" s="125">
        <f>IF('Data Analysis'!G294='Double Entry'!G294,0,1)</f>
        <v>0</v>
      </c>
      <c r="H294" s="125">
        <f>ABS('Data Analysis'!H294-'Double Entry'!H294)</f>
        <v>0</v>
      </c>
      <c r="I294" s="125">
        <f>ABS('Data Analysis'!I294-'Double Entry'!I294)</f>
        <v>0</v>
      </c>
      <c r="J294" s="125">
        <f>ABS('Data Analysis'!J294-'Double Entry'!J294)</f>
        <v>0</v>
      </c>
      <c r="K294" s="125">
        <f>ABS('Data Analysis'!K294-'Double Entry'!K294)</f>
        <v>0</v>
      </c>
      <c r="L294" s="125">
        <f>ABS('Data Analysis'!L294-'Double Entry'!L294)</f>
        <v>0</v>
      </c>
      <c r="M294" s="125">
        <f>ABS('Data Analysis'!M294-'Double Entry'!M294)</f>
        <v>0</v>
      </c>
      <c r="N294" s="125">
        <f>ABS('Data Analysis'!N294-'Double Entry'!N294)</f>
        <v>0</v>
      </c>
      <c r="O294" s="125">
        <f>ABS('Data Analysis'!O294-'Double Entry'!O294)</f>
        <v>0</v>
      </c>
      <c r="P294" s="125">
        <f>ABS('Data Analysis'!P294-'Double Entry'!P294)</f>
        <v>0</v>
      </c>
      <c r="Q294" s="125">
        <f>ABS('Data Analysis'!Q294-'Double Entry'!Q294)</f>
        <v>0</v>
      </c>
      <c r="R294" s="125">
        <f>ABS('Data Analysis'!R294-'Double Entry'!R294)</f>
        <v>0</v>
      </c>
      <c r="S294" s="125">
        <f>ABS('Data Analysis'!S294-'Double Entry'!S294)</f>
        <v>0</v>
      </c>
      <c r="T294" s="125">
        <f>ABS('Data Analysis'!T294-'Double Entry'!T294)</f>
        <v>0</v>
      </c>
      <c r="U294" s="125">
        <f>ABS('Data Analysis'!U294-'Double Entry'!U294)</f>
        <v>0</v>
      </c>
      <c r="V294" s="125">
        <f>ABS('Data Analysis'!V294-'Double Entry'!V294)</f>
        <v>0</v>
      </c>
      <c r="W294" s="125">
        <f>ABS('Data Analysis'!W294-'Double Entry'!W294)</f>
        <v>0</v>
      </c>
      <c r="X294" s="125">
        <f>ABS('Data Analysis'!X294-'Double Entry'!X294)</f>
        <v>0</v>
      </c>
      <c r="Y294" s="125">
        <f>ABS('Data Analysis'!Y294-'Double Entry'!Y294)</f>
        <v>0</v>
      </c>
      <c r="Z294" s="125">
        <f>ABS('Data Analysis'!Z294-'Double Entry'!Z294)</f>
        <v>0</v>
      </c>
      <c r="AA294" s="125">
        <f>ABS('Data Analysis'!AA294-'Double Entry'!AA294)</f>
        <v>0</v>
      </c>
      <c r="AB294" s="125">
        <f>ABS('Data Analysis'!AB294-'Double Entry'!AB294)</f>
        <v>0</v>
      </c>
      <c r="AC294" s="125">
        <f>ABS('Data Analysis'!AC294-'Double Entry'!AC294)</f>
        <v>0</v>
      </c>
      <c r="AD294" s="125">
        <f>ABS('Data Analysis'!AD294-'Double Entry'!AD294)</f>
        <v>0</v>
      </c>
    </row>
    <row r="295" spans="1:30" ht="12.75">
      <c r="A295" s="124">
        <f t="shared" si="3"/>
      </c>
      <c r="B295" s="56"/>
      <c r="C295" s="57"/>
      <c r="E295" s="27"/>
      <c r="G295" s="125">
        <f>IF('Data Analysis'!G295='Double Entry'!G295,0,1)</f>
        <v>0</v>
      </c>
      <c r="H295" s="125">
        <f>ABS('Data Analysis'!H295-'Double Entry'!H295)</f>
        <v>0</v>
      </c>
      <c r="I295" s="125">
        <f>ABS('Data Analysis'!I295-'Double Entry'!I295)</f>
        <v>0</v>
      </c>
      <c r="J295" s="125">
        <f>ABS('Data Analysis'!J295-'Double Entry'!J295)</f>
        <v>0</v>
      </c>
      <c r="K295" s="125">
        <f>ABS('Data Analysis'!K295-'Double Entry'!K295)</f>
        <v>0</v>
      </c>
      <c r="L295" s="125">
        <f>ABS('Data Analysis'!L295-'Double Entry'!L295)</f>
        <v>0</v>
      </c>
      <c r="M295" s="125">
        <f>ABS('Data Analysis'!M295-'Double Entry'!M295)</f>
        <v>0</v>
      </c>
      <c r="N295" s="125">
        <f>ABS('Data Analysis'!N295-'Double Entry'!N295)</f>
        <v>0</v>
      </c>
      <c r="O295" s="125">
        <f>ABS('Data Analysis'!O295-'Double Entry'!O295)</f>
        <v>0</v>
      </c>
      <c r="P295" s="125">
        <f>ABS('Data Analysis'!P295-'Double Entry'!P295)</f>
        <v>0</v>
      </c>
      <c r="Q295" s="125">
        <f>ABS('Data Analysis'!Q295-'Double Entry'!Q295)</f>
        <v>0</v>
      </c>
      <c r="R295" s="125">
        <f>ABS('Data Analysis'!R295-'Double Entry'!R295)</f>
        <v>0</v>
      </c>
      <c r="S295" s="125">
        <f>ABS('Data Analysis'!S295-'Double Entry'!S295)</f>
        <v>0</v>
      </c>
      <c r="T295" s="125">
        <f>ABS('Data Analysis'!T295-'Double Entry'!T295)</f>
        <v>0</v>
      </c>
      <c r="U295" s="125">
        <f>ABS('Data Analysis'!U295-'Double Entry'!U295)</f>
        <v>0</v>
      </c>
      <c r="V295" s="125">
        <f>ABS('Data Analysis'!V295-'Double Entry'!V295)</f>
        <v>0</v>
      </c>
      <c r="W295" s="125">
        <f>ABS('Data Analysis'!W295-'Double Entry'!W295)</f>
        <v>0</v>
      </c>
      <c r="X295" s="125">
        <f>ABS('Data Analysis'!X295-'Double Entry'!X295)</f>
        <v>0</v>
      </c>
      <c r="Y295" s="125">
        <f>ABS('Data Analysis'!Y295-'Double Entry'!Y295)</f>
        <v>0</v>
      </c>
      <c r="Z295" s="125">
        <f>ABS('Data Analysis'!Z295-'Double Entry'!Z295)</f>
        <v>0</v>
      </c>
      <c r="AA295" s="125">
        <f>ABS('Data Analysis'!AA295-'Double Entry'!AA295)</f>
        <v>0</v>
      </c>
      <c r="AB295" s="125">
        <f>ABS('Data Analysis'!AB295-'Double Entry'!AB295)</f>
        <v>0</v>
      </c>
      <c r="AC295" s="125">
        <f>ABS('Data Analysis'!AC295-'Double Entry'!AC295)</f>
        <v>0</v>
      </c>
      <c r="AD295" s="125">
        <f>ABS('Data Analysis'!AD295-'Double Entry'!AD295)</f>
        <v>0</v>
      </c>
    </row>
    <row r="296" spans="1:30" ht="12.75">
      <c r="A296" s="124">
        <f t="shared" si="3"/>
      </c>
      <c r="B296" s="56"/>
      <c r="C296" s="57"/>
      <c r="E296" s="27"/>
      <c r="G296" s="125">
        <f>IF('Data Analysis'!G296='Double Entry'!G296,0,1)</f>
        <v>0</v>
      </c>
      <c r="H296" s="125">
        <f>ABS('Data Analysis'!H296-'Double Entry'!H296)</f>
        <v>0</v>
      </c>
      <c r="I296" s="125">
        <f>ABS('Data Analysis'!I296-'Double Entry'!I296)</f>
        <v>0</v>
      </c>
      <c r="J296" s="125">
        <f>ABS('Data Analysis'!J296-'Double Entry'!J296)</f>
        <v>0</v>
      </c>
      <c r="K296" s="125">
        <f>ABS('Data Analysis'!K296-'Double Entry'!K296)</f>
        <v>0</v>
      </c>
      <c r="L296" s="125">
        <f>ABS('Data Analysis'!L296-'Double Entry'!L296)</f>
        <v>0</v>
      </c>
      <c r="M296" s="125">
        <f>ABS('Data Analysis'!M296-'Double Entry'!M296)</f>
        <v>0</v>
      </c>
      <c r="N296" s="125">
        <f>ABS('Data Analysis'!N296-'Double Entry'!N296)</f>
        <v>0</v>
      </c>
      <c r="O296" s="125">
        <f>ABS('Data Analysis'!O296-'Double Entry'!O296)</f>
        <v>0</v>
      </c>
      <c r="P296" s="125">
        <f>ABS('Data Analysis'!P296-'Double Entry'!P296)</f>
        <v>0</v>
      </c>
      <c r="Q296" s="125">
        <f>ABS('Data Analysis'!Q296-'Double Entry'!Q296)</f>
        <v>0</v>
      </c>
      <c r="R296" s="125">
        <f>ABS('Data Analysis'!R296-'Double Entry'!R296)</f>
        <v>0</v>
      </c>
      <c r="S296" s="125">
        <f>ABS('Data Analysis'!S296-'Double Entry'!S296)</f>
        <v>0</v>
      </c>
      <c r="T296" s="125">
        <f>ABS('Data Analysis'!T296-'Double Entry'!T296)</f>
        <v>0</v>
      </c>
      <c r="U296" s="125">
        <f>ABS('Data Analysis'!U296-'Double Entry'!U296)</f>
        <v>0</v>
      </c>
      <c r="V296" s="125">
        <f>ABS('Data Analysis'!V296-'Double Entry'!V296)</f>
        <v>0</v>
      </c>
      <c r="W296" s="125">
        <f>ABS('Data Analysis'!W296-'Double Entry'!W296)</f>
        <v>0</v>
      </c>
      <c r="X296" s="125">
        <f>ABS('Data Analysis'!X296-'Double Entry'!X296)</f>
        <v>0</v>
      </c>
      <c r="Y296" s="125">
        <f>ABS('Data Analysis'!Y296-'Double Entry'!Y296)</f>
        <v>0</v>
      </c>
      <c r="Z296" s="125">
        <f>ABS('Data Analysis'!Z296-'Double Entry'!Z296)</f>
        <v>0</v>
      </c>
      <c r="AA296" s="125">
        <f>ABS('Data Analysis'!AA296-'Double Entry'!AA296)</f>
        <v>0</v>
      </c>
      <c r="AB296" s="125">
        <f>ABS('Data Analysis'!AB296-'Double Entry'!AB296)</f>
        <v>0</v>
      </c>
      <c r="AC296" s="125">
        <f>ABS('Data Analysis'!AC296-'Double Entry'!AC296)</f>
        <v>0</v>
      </c>
      <c r="AD296" s="125">
        <f>ABS('Data Analysis'!AD296-'Double Entry'!AD296)</f>
        <v>0</v>
      </c>
    </row>
    <row r="297" spans="1:30" ht="12.75">
      <c r="A297" s="124">
        <f t="shared" si="3"/>
      </c>
      <c r="B297" s="56"/>
      <c r="C297" s="57"/>
      <c r="E297" s="27"/>
      <c r="G297" s="125">
        <f>IF('Data Analysis'!G297='Double Entry'!G297,0,1)</f>
        <v>0</v>
      </c>
      <c r="H297" s="125">
        <f>ABS('Data Analysis'!H297-'Double Entry'!H297)</f>
        <v>0</v>
      </c>
      <c r="I297" s="125">
        <f>ABS('Data Analysis'!I297-'Double Entry'!I297)</f>
        <v>0</v>
      </c>
      <c r="J297" s="125">
        <f>ABS('Data Analysis'!J297-'Double Entry'!J297)</f>
        <v>0</v>
      </c>
      <c r="K297" s="125">
        <f>ABS('Data Analysis'!K297-'Double Entry'!K297)</f>
        <v>0</v>
      </c>
      <c r="L297" s="125">
        <f>ABS('Data Analysis'!L297-'Double Entry'!L297)</f>
        <v>0</v>
      </c>
      <c r="M297" s="125">
        <f>ABS('Data Analysis'!M297-'Double Entry'!M297)</f>
        <v>0</v>
      </c>
      <c r="N297" s="125">
        <f>ABS('Data Analysis'!N297-'Double Entry'!N297)</f>
        <v>0</v>
      </c>
      <c r="O297" s="125">
        <f>ABS('Data Analysis'!O297-'Double Entry'!O297)</f>
        <v>0</v>
      </c>
      <c r="P297" s="125">
        <f>ABS('Data Analysis'!P297-'Double Entry'!P297)</f>
        <v>0</v>
      </c>
      <c r="Q297" s="125">
        <f>ABS('Data Analysis'!Q297-'Double Entry'!Q297)</f>
        <v>0</v>
      </c>
      <c r="R297" s="125">
        <f>ABS('Data Analysis'!R297-'Double Entry'!R297)</f>
        <v>0</v>
      </c>
      <c r="S297" s="125">
        <f>ABS('Data Analysis'!S297-'Double Entry'!S297)</f>
        <v>0</v>
      </c>
      <c r="T297" s="125">
        <f>ABS('Data Analysis'!T297-'Double Entry'!T297)</f>
        <v>0</v>
      </c>
      <c r="U297" s="125">
        <f>ABS('Data Analysis'!U297-'Double Entry'!U297)</f>
        <v>0</v>
      </c>
      <c r="V297" s="125">
        <f>ABS('Data Analysis'!V297-'Double Entry'!V297)</f>
        <v>0</v>
      </c>
      <c r="W297" s="125">
        <f>ABS('Data Analysis'!W297-'Double Entry'!W297)</f>
        <v>0</v>
      </c>
      <c r="X297" s="125">
        <f>ABS('Data Analysis'!X297-'Double Entry'!X297)</f>
        <v>0</v>
      </c>
      <c r="Y297" s="125">
        <f>ABS('Data Analysis'!Y297-'Double Entry'!Y297)</f>
        <v>0</v>
      </c>
      <c r="Z297" s="125">
        <f>ABS('Data Analysis'!Z297-'Double Entry'!Z297)</f>
        <v>0</v>
      </c>
      <c r="AA297" s="125">
        <f>ABS('Data Analysis'!AA297-'Double Entry'!AA297)</f>
        <v>0</v>
      </c>
      <c r="AB297" s="125">
        <f>ABS('Data Analysis'!AB297-'Double Entry'!AB297)</f>
        <v>0</v>
      </c>
      <c r="AC297" s="125">
        <f>ABS('Data Analysis'!AC297-'Double Entry'!AC297)</f>
        <v>0</v>
      </c>
      <c r="AD297" s="125">
        <f>ABS('Data Analysis'!AD297-'Double Entry'!AD297)</f>
        <v>0</v>
      </c>
    </row>
    <row r="298" spans="1:30" ht="12.75">
      <c r="A298" s="124">
        <f t="shared" si="3"/>
      </c>
      <c r="B298" s="56"/>
      <c r="C298" s="57"/>
      <c r="E298" s="27"/>
      <c r="G298" s="125">
        <f>IF('Data Analysis'!G298='Double Entry'!G298,0,1)</f>
        <v>0</v>
      </c>
      <c r="H298" s="125">
        <f>ABS('Data Analysis'!H298-'Double Entry'!H298)</f>
        <v>0</v>
      </c>
      <c r="I298" s="125">
        <f>ABS('Data Analysis'!I298-'Double Entry'!I298)</f>
        <v>0</v>
      </c>
      <c r="J298" s="125">
        <f>ABS('Data Analysis'!J298-'Double Entry'!J298)</f>
        <v>0</v>
      </c>
      <c r="K298" s="125">
        <f>ABS('Data Analysis'!K298-'Double Entry'!K298)</f>
        <v>0</v>
      </c>
      <c r="L298" s="125">
        <f>ABS('Data Analysis'!L298-'Double Entry'!L298)</f>
        <v>0</v>
      </c>
      <c r="M298" s="125">
        <f>ABS('Data Analysis'!M298-'Double Entry'!M298)</f>
        <v>0</v>
      </c>
      <c r="N298" s="125">
        <f>ABS('Data Analysis'!N298-'Double Entry'!N298)</f>
        <v>0</v>
      </c>
      <c r="O298" s="125">
        <f>ABS('Data Analysis'!O298-'Double Entry'!O298)</f>
        <v>0</v>
      </c>
      <c r="P298" s="125">
        <f>ABS('Data Analysis'!P298-'Double Entry'!P298)</f>
        <v>0</v>
      </c>
      <c r="Q298" s="125">
        <f>ABS('Data Analysis'!Q298-'Double Entry'!Q298)</f>
        <v>0</v>
      </c>
      <c r="R298" s="125">
        <f>ABS('Data Analysis'!R298-'Double Entry'!R298)</f>
        <v>0</v>
      </c>
      <c r="S298" s="125">
        <f>ABS('Data Analysis'!S298-'Double Entry'!S298)</f>
        <v>0</v>
      </c>
      <c r="T298" s="125">
        <f>ABS('Data Analysis'!T298-'Double Entry'!T298)</f>
        <v>0</v>
      </c>
      <c r="U298" s="125">
        <f>ABS('Data Analysis'!U298-'Double Entry'!U298)</f>
        <v>0</v>
      </c>
      <c r="V298" s="125">
        <f>ABS('Data Analysis'!V298-'Double Entry'!V298)</f>
        <v>0</v>
      </c>
      <c r="W298" s="125">
        <f>ABS('Data Analysis'!W298-'Double Entry'!W298)</f>
        <v>0</v>
      </c>
      <c r="X298" s="125">
        <f>ABS('Data Analysis'!X298-'Double Entry'!X298)</f>
        <v>0</v>
      </c>
      <c r="Y298" s="125">
        <f>ABS('Data Analysis'!Y298-'Double Entry'!Y298)</f>
        <v>0</v>
      </c>
      <c r="Z298" s="125">
        <f>ABS('Data Analysis'!Z298-'Double Entry'!Z298)</f>
        <v>0</v>
      </c>
      <c r="AA298" s="125">
        <f>ABS('Data Analysis'!AA298-'Double Entry'!AA298)</f>
        <v>0</v>
      </c>
      <c r="AB298" s="125">
        <f>ABS('Data Analysis'!AB298-'Double Entry'!AB298)</f>
        <v>0</v>
      </c>
      <c r="AC298" s="125">
        <f>ABS('Data Analysis'!AC298-'Double Entry'!AC298)</f>
        <v>0</v>
      </c>
      <c r="AD298" s="125">
        <f>ABS('Data Analysis'!AD298-'Double Entry'!AD298)</f>
        <v>0</v>
      </c>
    </row>
    <row r="299" spans="1:30" ht="12.75">
      <c r="A299" s="124">
        <f t="shared" si="3"/>
      </c>
      <c r="B299" s="56"/>
      <c r="C299" s="57"/>
      <c r="E299" s="27"/>
      <c r="G299" s="125">
        <f>IF('Data Analysis'!G299='Double Entry'!G299,0,1)</f>
        <v>0</v>
      </c>
      <c r="H299" s="125">
        <f>ABS('Data Analysis'!H299-'Double Entry'!H299)</f>
        <v>0</v>
      </c>
      <c r="I299" s="125">
        <f>ABS('Data Analysis'!I299-'Double Entry'!I299)</f>
        <v>0</v>
      </c>
      <c r="J299" s="125">
        <f>ABS('Data Analysis'!J299-'Double Entry'!J299)</f>
        <v>0</v>
      </c>
      <c r="K299" s="125">
        <f>ABS('Data Analysis'!K299-'Double Entry'!K299)</f>
        <v>0</v>
      </c>
      <c r="L299" s="125">
        <f>ABS('Data Analysis'!L299-'Double Entry'!L299)</f>
        <v>0</v>
      </c>
      <c r="M299" s="125">
        <f>ABS('Data Analysis'!M299-'Double Entry'!M299)</f>
        <v>0</v>
      </c>
      <c r="N299" s="125">
        <f>ABS('Data Analysis'!N299-'Double Entry'!N299)</f>
        <v>0</v>
      </c>
      <c r="O299" s="125">
        <f>ABS('Data Analysis'!O299-'Double Entry'!O299)</f>
        <v>0</v>
      </c>
      <c r="P299" s="125">
        <f>ABS('Data Analysis'!P299-'Double Entry'!P299)</f>
        <v>0</v>
      </c>
      <c r="Q299" s="125">
        <f>ABS('Data Analysis'!Q299-'Double Entry'!Q299)</f>
        <v>0</v>
      </c>
      <c r="R299" s="125">
        <f>ABS('Data Analysis'!R299-'Double Entry'!R299)</f>
        <v>0</v>
      </c>
      <c r="S299" s="125">
        <f>ABS('Data Analysis'!S299-'Double Entry'!S299)</f>
        <v>0</v>
      </c>
      <c r="T299" s="125">
        <f>ABS('Data Analysis'!T299-'Double Entry'!T299)</f>
        <v>0</v>
      </c>
      <c r="U299" s="125">
        <f>ABS('Data Analysis'!U299-'Double Entry'!U299)</f>
        <v>0</v>
      </c>
      <c r="V299" s="125">
        <f>ABS('Data Analysis'!V299-'Double Entry'!V299)</f>
        <v>0</v>
      </c>
      <c r="W299" s="125">
        <f>ABS('Data Analysis'!W299-'Double Entry'!W299)</f>
        <v>0</v>
      </c>
      <c r="X299" s="125">
        <f>ABS('Data Analysis'!X299-'Double Entry'!X299)</f>
        <v>0</v>
      </c>
      <c r="Y299" s="125">
        <f>ABS('Data Analysis'!Y299-'Double Entry'!Y299)</f>
        <v>0</v>
      </c>
      <c r="Z299" s="125">
        <f>ABS('Data Analysis'!Z299-'Double Entry'!Z299)</f>
        <v>0</v>
      </c>
      <c r="AA299" s="125">
        <f>ABS('Data Analysis'!AA299-'Double Entry'!AA299)</f>
        <v>0</v>
      </c>
      <c r="AB299" s="125">
        <f>ABS('Data Analysis'!AB299-'Double Entry'!AB299)</f>
        <v>0</v>
      </c>
      <c r="AC299" s="125">
        <f>ABS('Data Analysis'!AC299-'Double Entry'!AC299)</f>
        <v>0</v>
      </c>
      <c r="AD299" s="125">
        <f>ABS('Data Analysis'!AD299-'Double Entry'!AD299)</f>
        <v>0</v>
      </c>
    </row>
    <row r="300" spans="1:30" ht="12.75">
      <c r="A300" s="124">
        <f t="shared" si="3"/>
      </c>
      <c r="B300" s="56"/>
      <c r="C300" s="57"/>
      <c r="E300" s="27"/>
      <c r="G300" s="125">
        <f>IF('Data Analysis'!G300='Double Entry'!G300,0,1)</f>
        <v>0</v>
      </c>
      <c r="H300" s="125">
        <f>ABS('Data Analysis'!H300-'Double Entry'!H300)</f>
        <v>0</v>
      </c>
      <c r="I300" s="125">
        <f>ABS('Data Analysis'!I300-'Double Entry'!I300)</f>
        <v>0</v>
      </c>
      <c r="J300" s="125">
        <f>ABS('Data Analysis'!J300-'Double Entry'!J300)</f>
        <v>0</v>
      </c>
      <c r="K300" s="125">
        <f>ABS('Data Analysis'!K300-'Double Entry'!K300)</f>
        <v>0</v>
      </c>
      <c r="L300" s="125">
        <f>ABS('Data Analysis'!L300-'Double Entry'!L300)</f>
        <v>0</v>
      </c>
      <c r="M300" s="125">
        <f>ABS('Data Analysis'!M300-'Double Entry'!M300)</f>
        <v>0</v>
      </c>
      <c r="N300" s="125">
        <f>ABS('Data Analysis'!N300-'Double Entry'!N300)</f>
        <v>0</v>
      </c>
      <c r="O300" s="125">
        <f>ABS('Data Analysis'!O300-'Double Entry'!O300)</f>
        <v>0</v>
      </c>
      <c r="P300" s="125">
        <f>ABS('Data Analysis'!P300-'Double Entry'!P300)</f>
        <v>0</v>
      </c>
      <c r="Q300" s="125">
        <f>ABS('Data Analysis'!Q300-'Double Entry'!Q300)</f>
        <v>0</v>
      </c>
      <c r="R300" s="125">
        <f>ABS('Data Analysis'!R300-'Double Entry'!R300)</f>
        <v>0</v>
      </c>
      <c r="S300" s="125">
        <f>ABS('Data Analysis'!S300-'Double Entry'!S300)</f>
        <v>0</v>
      </c>
      <c r="T300" s="125">
        <f>ABS('Data Analysis'!T300-'Double Entry'!T300)</f>
        <v>0</v>
      </c>
      <c r="U300" s="125">
        <f>ABS('Data Analysis'!U300-'Double Entry'!U300)</f>
        <v>0</v>
      </c>
      <c r="V300" s="125">
        <f>ABS('Data Analysis'!V300-'Double Entry'!V300)</f>
        <v>0</v>
      </c>
      <c r="W300" s="125">
        <f>ABS('Data Analysis'!W300-'Double Entry'!W300)</f>
        <v>0</v>
      </c>
      <c r="X300" s="125">
        <f>ABS('Data Analysis'!X300-'Double Entry'!X300)</f>
        <v>0</v>
      </c>
      <c r="Y300" s="125">
        <f>ABS('Data Analysis'!Y300-'Double Entry'!Y300)</f>
        <v>0</v>
      </c>
      <c r="Z300" s="125">
        <f>ABS('Data Analysis'!Z300-'Double Entry'!Z300)</f>
        <v>0</v>
      </c>
      <c r="AA300" s="125">
        <f>ABS('Data Analysis'!AA300-'Double Entry'!AA300)</f>
        <v>0</v>
      </c>
      <c r="AB300" s="125">
        <f>ABS('Data Analysis'!AB300-'Double Entry'!AB300)</f>
        <v>0</v>
      </c>
      <c r="AC300" s="125">
        <f>ABS('Data Analysis'!AC300-'Double Entry'!AC300)</f>
        <v>0</v>
      </c>
      <c r="AD300" s="125">
        <f>ABS('Data Analysis'!AD300-'Double Entry'!AD300)</f>
        <v>0</v>
      </c>
    </row>
    <row r="301" spans="1:30" ht="12.75">
      <c r="A301" s="124">
        <f t="shared" si="3"/>
      </c>
      <c r="B301" s="56"/>
      <c r="C301" s="57"/>
      <c r="E301" s="27"/>
      <c r="G301" s="125">
        <f>IF('Data Analysis'!G301='Double Entry'!G301,0,1)</f>
        <v>0</v>
      </c>
      <c r="H301" s="125">
        <f>ABS('Data Analysis'!H301-'Double Entry'!H301)</f>
        <v>0</v>
      </c>
      <c r="I301" s="125">
        <f>ABS('Data Analysis'!I301-'Double Entry'!I301)</f>
        <v>0</v>
      </c>
      <c r="J301" s="125">
        <f>ABS('Data Analysis'!J301-'Double Entry'!J301)</f>
        <v>0</v>
      </c>
      <c r="K301" s="125">
        <f>ABS('Data Analysis'!K301-'Double Entry'!K301)</f>
        <v>0</v>
      </c>
      <c r="L301" s="125">
        <f>ABS('Data Analysis'!L301-'Double Entry'!L301)</f>
        <v>0</v>
      </c>
      <c r="M301" s="125">
        <f>ABS('Data Analysis'!M301-'Double Entry'!M301)</f>
        <v>0</v>
      </c>
      <c r="N301" s="125">
        <f>ABS('Data Analysis'!N301-'Double Entry'!N301)</f>
        <v>0</v>
      </c>
      <c r="O301" s="125">
        <f>ABS('Data Analysis'!O301-'Double Entry'!O301)</f>
        <v>0</v>
      </c>
      <c r="P301" s="125">
        <f>ABS('Data Analysis'!P301-'Double Entry'!P301)</f>
        <v>0</v>
      </c>
      <c r="Q301" s="125">
        <f>ABS('Data Analysis'!Q301-'Double Entry'!Q301)</f>
        <v>0</v>
      </c>
      <c r="R301" s="125">
        <f>ABS('Data Analysis'!R301-'Double Entry'!R301)</f>
        <v>0</v>
      </c>
      <c r="S301" s="125">
        <f>ABS('Data Analysis'!S301-'Double Entry'!S301)</f>
        <v>0</v>
      </c>
      <c r="T301" s="125">
        <f>ABS('Data Analysis'!T301-'Double Entry'!T301)</f>
        <v>0</v>
      </c>
      <c r="U301" s="125">
        <f>ABS('Data Analysis'!U301-'Double Entry'!U301)</f>
        <v>0</v>
      </c>
      <c r="V301" s="125">
        <f>ABS('Data Analysis'!V301-'Double Entry'!V301)</f>
        <v>0</v>
      </c>
      <c r="W301" s="125">
        <f>ABS('Data Analysis'!W301-'Double Entry'!W301)</f>
        <v>0</v>
      </c>
      <c r="X301" s="125">
        <f>ABS('Data Analysis'!X301-'Double Entry'!X301)</f>
        <v>0</v>
      </c>
      <c r="Y301" s="125">
        <f>ABS('Data Analysis'!Y301-'Double Entry'!Y301)</f>
        <v>0</v>
      </c>
      <c r="Z301" s="125">
        <f>ABS('Data Analysis'!Z301-'Double Entry'!Z301)</f>
        <v>0</v>
      </c>
      <c r="AA301" s="125">
        <f>ABS('Data Analysis'!AA301-'Double Entry'!AA301)</f>
        <v>0</v>
      </c>
      <c r="AB301" s="125">
        <f>ABS('Data Analysis'!AB301-'Double Entry'!AB301)</f>
        <v>0</v>
      </c>
      <c r="AC301" s="125">
        <f>ABS('Data Analysis'!AC301-'Double Entry'!AC301)</f>
        <v>0</v>
      </c>
      <c r="AD301" s="125">
        <f>ABS('Data Analysis'!AD301-'Double Entry'!AD301)</f>
        <v>0</v>
      </c>
    </row>
    <row r="302" spans="1:30" ht="12.75">
      <c r="A302" s="124">
        <f t="shared" si="3"/>
      </c>
      <c r="G302" s="58"/>
      <c r="O302" s="5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15" ht="12.75">
      <c r="A303" s="124">
        <f t="shared" si="3"/>
      </c>
      <c r="G303" s="56"/>
      <c r="O303" s="5"/>
    </row>
    <row r="304" spans="1:30" ht="12.75">
      <c r="A304" s="124">
        <f t="shared" si="3"/>
      </c>
      <c r="G304" s="56"/>
      <c r="O304" s="5"/>
      <c r="AA304" s="6"/>
      <c r="AB304" s="6"/>
      <c r="AC304" s="6"/>
      <c r="AD304" s="6"/>
    </row>
    <row r="305" spans="1:15" ht="12.75">
      <c r="A305" s="124">
        <f t="shared" si="3"/>
      </c>
      <c r="G305" s="56"/>
      <c r="O305" s="5"/>
    </row>
    <row r="306" spans="1:15" ht="12.75">
      <c r="A306" s="124">
        <f aca="true" t="shared" si="4" ref="A306:A369">IF(SUM(G306:AK306)=0,"","error in row")</f>
      </c>
      <c r="G306" s="56"/>
      <c r="O306" s="5"/>
    </row>
    <row r="307" spans="1:15" ht="12.75">
      <c r="A307" s="124">
        <f t="shared" si="4"/>
      </c>
      <c r="G307" s="56"/>
      <c r="O307" s="5"/>
    </row>
    <row r="308" spans="1:15" ht="12.75">
      <c r="A308" s="124">
        <f t="shared" si="4"/>
      </c>
      <c r="G308" s="56"/>
      <c r="O308" s="5"/>
    </row>
    <row r="309" spans="1:15" ht="12.75">
      <c r="A309" s="124">
        <f t="shared" si="4"/>
      </c>
      <c r="G309" s="56"/>
      <c r="M309" s="36"/>
      <c r="O309" s="5"/>
    </row>
    <row r="310" spans="1:30" ht="12.75">
      <c r="A310" s="124">
        <f t="shared" si="4"/>
      </c>
      <c r="G310" s="39"/>
      <c r="H310" s="125">
        <f>IF('Data Analysis'!H310='Double Entry'!H310,0,1)</f>
        <v>0</v>
      </c>
      <c r="I310" s="126"/>
      <c r="L310" s="127">
        <f>IF('Data Analysis'!L310='Double Entry'!L310,0,1)</f>
        <v>0</v>
      </c>
      <c r="M310" s="126"/>
      <c r="O310" s="5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05">
      <c r="A311" s="124">
        <f t="shared" si="4"/>
      </c>
      <c r="B311" s="6"/>
      <c r="C311" s="6"/>
      <c r="D311" s="6"/>
      <c r="E311" s="6"/>
      <c r="F311" s="6"/>
      <c r="G311" s="12" t="s">
        <v>11</v>
      </c>
      <c r="H311" s="13" t="s">
        <v>12</v>
      </c>
      <c r="I311" s="13" t="s">
        <v>13</v>
      </c>
      <c r="J311" s="13" t="s">
        <v>14</v>
      </c>
      <c r="K311" s="13" t="s">
        <v>15</v>
      </c>
      <c r="L311" s="13" t="s">
        <v>16</v>
      </c>
      <c r="M311" s="13" t="s">
        <v>17</v>
      </c>
      <c r="N311" s="6" t="s">
        <v>18</v>
      </c>
      <c r="O311" s="6" t="s">
        <v>19</v>
      </c>
      <c r="P311" s="15" t="s">
        <v>20</v>
      </c>
      <c r="Q311" s="15" t="s">
        <v>21</v>
      </c>
      <c r="R311" s="15" t="s">
        <v>22</v>
      </c>
      <c r="S311" s="15" t="s">
        <v>23</v>
      </c>
      <c r="T311" s="15" t="s">
        <v>24</v>
      </c>
      <c r="U311" s="15" t="s">
        <v>20</v>
      </c>
      <c r="V311" s="15" t="s">
        <v>21</v>
      </c>
      <c r="W311" s="15" t="s">
        <v>22</v>
      </c>
      <c r="X311" s="15" t="s">
        <v>23</v>
      </c>
      <c r="Y311" s="15" t="s">
        <v>24</v>
      </c>
      <c r="Z311" s="15" t="s">
        <v>20</v>
      </c>
      <c r="AA311" s="15" t="s">
        <v>21</v>
      </c>
      <c r="AB311" s="15" t="s">
        <v>22</v>
      </c>
      <c r="AC311" s="15" t="s">
        <v>23</v>
      </c>
      <c r="AD311" s="15" t="s">
        <v>24</v>
      </c>
    </row>
    <row r="312" spans="1:30" ht="12.75">
      <c r="A312" s="124">
        <f t="shared" si="4"/>
      </c>
      <c r="B312" s="56"/>
      <c r="C312" s="57"/>
      <c r="E312" s="27"/>
      <c r="G312" s="125">
        <f>IF('Data Analysis'!G312='Double Entry'!G312,0,1)</f>
        <v>0</v>
      </c>
      <c r="H312" s="125">
        <f>ABS('Data Analysis'!H312-'Double Entry'!H312)</f>
        <v>0</v>
      </c>
      <c r="I312" s="125">
        <f>ABS('Data Analysis'!I312-'Double Entry'!I312)</f>
        <v>0</v>
      </c>
      <c r="J312" s="125">
        <f>ABS('Data Analysis'!J312-'Double Entry'!J312)</f>
        <v>0</v>
      </c>
      <c r="K312" s="125">
        <f>ABS('Data Analysis'!K312-'Double Entry'!K312)</f>
        <v>0</v>
      </c>
      <c r="L312" s="125">
        <f>ABS('Data Analysis'!L312-'Double Entry'!L312)</f>
        <v>0</v>
      </c>
      <c r="M312" s="125">
        <f>ABS('Data Analysis'!M312-'Double Entry'!M312)</f>
        <v>0</v>
      </c>
      <c r="N312" s="125">
        <f>ABS('Data Analysis'!N312-'Double Entry'!N312)</f>
        <v>0</v>
      </c>
      <c r="O312" s="125">
        <f>ABS('Data Analysis'!O312-'Double Entry'!O312)</f>
        <v>0</v>
      </c>
      <c r="P312" s="125">
        <f>ABS('Data Analysis'!P312-'Double Entry'!P312)</f>
        <v>0</v>
      </c>
      <c r="Q312" s="125">
        <f>ABS('Data Analysis'!Q312-'Double Entry'!Q312)</f>
        <v>0</v>
      </c>
      <c r="R312" s="125">
        <f>ABS('Data Analysis'!R312-'Double Entry'!R312)</f>
        <v>0</v>
      </c>
      <c r="S312" s="125">
        <f>ABS('Data Analysis'!S312-'Double Entry'!S312)</f>
        <v>0</v>
      </c>
      <c r="T312" s="125">
        <f>ABS('Data Analysis'!T312-'Double Entry'!T312)</f>
        <v>0</v>
      </c>
      <c r="U312" s="125">
        <f>ABS('Data Analysis'!U312-'Double Entry'!U312)</f>
        <v>0</v>
      </c>
      <c r="V312" s="125">
        <f>ABS('Data Analysis'!V312-'Double Entry'!V312)</f>
        <v>0</v>
      </c>
      <c r="W312" s="125">
        <f>ABS('Data Analysis'!W312-'Double Entry'!W312)</f>
        <v>0</v>
      </c>
      <c r="X312" s="125">
        <f>ABS('Data Analysis'!X312-'Double Entry'!X312)</f>
        <v>0</v>
      </c>
      <c r="Y312" s="125">
        <f>ABS('Data Analysis'!Y312-'Double Entry'!Y312)</f>
        <v>0</v>
      </c>
      <c r="Z312" s="125">
        <f>ABS('Data Analysis'!Z312-'Double Entry'!Z312)</f>
        <v>0</v>
      </c>
      <c r="AA312" s="125">
        <f>ABS('Data Analysis'!AA312-'Double Entry'!AA312)</f>
        <v>0</v>
      </c>
      <c r="AB312" s="125">
        <f>ABS('Data Analysis'!AB312-'Double Entry'!AB312)</f>
        <v>0</v>
      </c>
      <c r="AC312" s="125">
        <f>ABS('Data Analysis'!AC312-'Double Entry'!AC312)</f>
        <v>0</v>
      </c>
      <c r="AD312" s="125">
        <f>ABS('Data Analysis'!AD312-'Double Entry'!AD312)</f>
        <v>0</v>
      </c>
    </row>
    <row r="313" spans="1:30" ht="12.75">
      <c r="A313" s="124">
        <f t="shared" si="4"/>
      </c>
      <c r="B313" s="56"/>
      <c r="C313" s="57"/>
      <c r="E313" s="27"/>
      <c r="G313" s="125">
        <f>IF('Data Analysis'!G313='Double Entry'!G313,0,1)</f>
        <v>0</v>
      </c>
      <c r="H313" s="125">
        <f>ABS('Data Analysis'!H313-'Double Entry'!H313)</f>
        <v>0</v>
      </c>
      <c r="I313" s="125">
        <f>ABS('Data Analysis'!I313-'Double Entry'!I313)</f>
        <v>0</v>
      </c>
      <c r="J313" s="125">
        <f>ABS('Data Analysis'!J313-'Double Entry'!J313)</f>
        <v>0</v>
      </c>
      <c r="K313" s="125">
        <f>ABS('Data Analysis'!K313-'Double Entry'!K313)</f>
        <v>0</v>
      </c>
      <c r="L313" s="125">
        <f>ABS('Data Analysis'!L313-'Double Entry'!L313)</f>
        <v>0</v>
      </c>
      <c r="M313" s="125">
        <f>ABS('Data Analysis'!M313-'Double Entry'!M313)</f>
        <v>0</v>
      </c>
      <c r="N313" s="125">
        <f>ABS('Data Analysis'!N313-'Double Entry'!N313)</f>
        <v>0</v>
      </c>
      <c r="O313" s="125">
        <f>ABS('Data Analysis'!O313-'Double Entry'!O313)</f>
        <v>0</v>
      </c>
      <c r="P313" s="125">
        <f>ABS('Data Analysis'!P313-'Double Entry'!P313)</f>
        <v>0</v>
      </c>
      <c r="Q313" s="125">
        <f>ABS('Data Analysis'!Q313-'Double Entry'!Q313)</f>
        <v>0</v>
      </c>
      <c r="R313" s="125">
        <f>ABS('Data Analysis'!R313-'Double Entry'!R313)</f>
        <v>0</v>
      </c>
      <c r="S313" s="125">
        <f>ABS('Data Analysis'!S313-'Double Entry'!S313)</f>
        <v>0</v>
      </c>
      <c r="T313" s="125">
        <f>ABS('Data Analysis'!T313-'Double Entry'!T313)</f>
        <v>0</v>
      </c>
      <c r="U313" s="125">
        <f>ABS('Data Analysis'!U313-'Double Entry'!U313)</f>
        <v>0</v>
      </c>
      <c r="V313" s="125">
        <f>ABS('Data Analysis'!V313-'Double Entry'!V313)</f>
        <v>0</v>
      </c>
      <c r="W313" s="125">
        <f>ABS('Data Analysis'!W313-'Double Entry'!W313)</f>
        <v>0</v>
      </c>
      <c r="X313" s="125">
        <f>ABS('Data Analysis'!X313-'Double Entry'!X313)</f>
        <v>0</v>
      </c>
      <c r="Y313" s="125">
        <f>ABS('Data Analysis'!Y313-'Double Entry'!Y313)</f>
        <v>0</v>
      </c>
      <c r="Z313" s="125">
        <f>ABS('Data Analysis'!Z313-'Double Entry'!Z313)</f>
        <v>0</v>
      </c>
      <c r="AA313" s="125">
        <f>ABS('Data Analysis'!AA313-'Double Entry'!AA313)</f>
        <v>0</v>
      </c>
      <c r="AB313" s="125">
        <f>ABS('Data Analysis'!AB313-'Double Entry'!AB313)</f>
        <v>0</v>
      </c>
      <c r="AC313" s="125">
        <f>ABS('Data Analysis'!AC313-'Double Entry'!AC313)</f>
        <v>0</v>
      </c>
      <c r="AD313" s="125">
        <f>ABS('Data Analysis'!AD313-'Double Entry'!AD313)</f>
        <v>0</v>
      </c>
    </row>
    <row r="314" spans="1:30" ht="12.75">
      <c r="A314" s="124">
        <f t="shared" si="4"/>
      </c>
      <c r="B314" s="56"/>
      <c r="C314" s="57"/>
      <c r="E314" s="27"/>
      <c r="G314" s="125">
        <f>IF('Data Analysis'!G314='Double Entry'!G314,0,1)</f>
        <v>0</v>
      </c>
      <c r="H314" s="125">
        <f>ABS('Data Analysis'!H314-'Double Entry'!H314)</f>
        <v>0</v>
      </c>
      <c r="I314" s="125">
        <f>ABS('Data Analysis'!I314-'Double Entry'!I314)</f>
        <v>0</v>
      </c>
      <c r="J314" s="125">
        <f>ABS('Data Analysis'!J314-'Double Entry'!J314)</f>
        <v>0</v>
      </c>
      <c r="K314" s="125">
        <f>ABS('Data Analysis'!K314-'Double Entry'!K314)</f>
        <v>0</v>
      </c>
      <c r="L314" s="125">
        <f>ABS('Data Analysis'!L314-'Double Entry'!L314)</f>
        <v>0</v>
      </c>
      <c r="M314" s="125">
        <f>ABS('Data Analysis'!M314-'Double Entry'!M314)</f>
        <v>0</v>
      </c>
      <c r="N314" s="125">
        <f>ABS('Data Analysis'!N314-'Double Entry'!N314)</f>
        <v>0</v>
      </c>
      <c r="O314" s="125">
        <f>ABS('Data Analysis'!O314-'Double Entry'!O314)</f>
        <v>0</v>
      </c>
      <c r="P314" s="125">
        <f>ABS('Data Analysis'!P314-'Double Entry'!P314)</f>
        <v>0</v>
      </c>
      <c r="Q314" s="125">
        <f>ABS('Data Analysis'!Q314-'Double Entry'!Q314)</f>
        <v>0</v>
      </c>
      <c r="R314" s="125">
        <f>ABS('Data Analysis'!R314-'Double Entry'!R314)</f>
        <v>0</v>
      </c>
      <c r="S314" s="125">
        <f>ABS('Data Analysis'!S314-'Double Entry'!S314)</f>
        <v>0</v>
      </c>
      <c r="T314" s="125">
        <f>ABS('Data Analysis'!T314-'Double Entry'!T314)</f>
        <v>0</v>
      </c>
      <c r="U314" s="125">
        <f>ABS('Data Analysis'!U314-'Double Entry'!U314)</f>
        <v>0</v>
      </c>
      <c r="V314" s="125">
        <f>ABS('Data Analysis'!V314-'Double Entry'!V314)</f>
        <v>0</v>
      </c>
      <c r="W314" s="125">
        <f>ABS('Data Analysis'!W314-'Double Entry'!W314)</f>
        <v>0</v>
      </c>
      <c r="X314" s="125">
        <f>ABS('Data Analysis'!X314-'Double Entry'!X314)</f>
        <v>0</v>
      </c>
      <c r="Y314" s="125">
        <f>ABS('Data Analysis'!Y314-'Double Entry'!Y314)</f>
        <v>0</v>
      </c>
      <c r="Z314" s="125">
        <f>ABS('Data Analysis'!Z314-'Double Entry'!Z314)</f>
        <v>0</v>
      </c>
      <c r="AA314" s="125">
        <f>ABS('Data Analysis'!AA314-'Double Entry'!AA314)</f>
        <v>0</v>
      </c>
      <c r="AB314" s="125">
        <f>ABS('Data Analysis'!AB314-'Double Entry'!AB314)</f>
        <v>0</v>
      </c>
      <c r="AC314" s="125">
        <f>ABS('Data Analysis'!AC314-'Double Entry'!AC314)</f>
        <v>0</v>
      </c>
      <c r="AD314" s="125">
        <f>ABS('Data Analysis'!AD314-'Double Entry'!AD314)</f>
        <v>0</v>
      </c>
    </row>
    <row r="315" spans="1:30" ht="12.75">
      <c r="A315" s="124">
        <f t="shared" si="4"/>
      </c>
      <c r="B315" s="56"/>
      <c r="C315" s="57"/>
      <c r="E315" s="27"/>
      <c r="G315" s="125">
        <f>IF('Data Analysis'!G315='Double Entry'!G315,0,1)</f>
        <v>0</v>
      </c>
      <c r="H315" s="125">
        <f>ABS('Data Analysis'!H315-'Double Entry'!H315)</f>
        <v>0</v>
      </c>
      <c r="I315" s="125">
        <f>ABS('Data Analysis'!I315-'Double Entry'!I315)</f>
        <v>0</v>
      </c>
      <c r="J315" s="125">
        <f>ABS('Data Analysis'!J315-'Double Entry'!J315)</f>
        <v>0</v>
      </c>
      <c r="K315" s="125">
        <f>ABS('Data Analysis'!K315-'Double Entry'!K315)</f>
        <v>0</v>
      </c>
      <c r="L315" s="125">
        <f>ABS('Data Analysis'!L315-'Double Entry'!L315)</f>
        <v>0</v>
      </c>
      <c r="M315" s="125">
        <f>ABS('Data Analysis'!M315-'Double Entry'!M315)</f>
        <v>0</v>
      </c>
      <c r="N315" s="125">
        <f>ABS('Data Analysis'!N315-'Double Entry'!N315)</f>
        <v>0</v>
      </c>
      <c r="O315" s="125">
        <f>ABS('Data Analysis'!O315-'Double Entry'!O315)</f>
        <v>0</v>
      </c>
      <c r="P315" s="125">
        <f>ABS('Data Analysis'!P315-'Double Entry'!P315)</f>
        <v>0</v>
      </c>
      <c r="Q315" s="125">
        <f>ABS('Data Analysis'!Q315-'Double Entry'!Q315)</f>
        <v>0</v>
      </c>
      <c r="R315" s="125">
        <f>ABS('Data Analysis'!R315-'Double Entry'!R315)</f>
        <v>0</v>
      </c>
      <c r="S315" s="125">
        <f>ABS('Data Analysis'!S315-'Double Entry'!S315)</f>
        <v>0</v>
      </c>
      <c r="T315" s="125">
        <f>ABS('Data Analysis'!T315-'Double Entry'!T315)</f>
        <v>0</v>
      </c>
      <c r="U315" s="125">
        <f>ABS('Data Analysis'!U315-'Double Entry'!U315)</f>
        <v>0</v>
      </c>
      <c r="V315" s="125">
        <f>ABS('Data Analysis'!V315-'Double Entry'!V315)</f>
        <v>0</v>
      </c>
      <c r="W315" s="125">
        <f>ABS('Data Analysis'!W315-'Double Entry'!W315)</f>
        <v>0</v>
      </c>
      <c r="X315" s="125">
        <f>ABS('Data Analysis'!X315-'Double Entry'!X315)</f>
        <v>0</v>
      </c>
      <c r="Y315" s="125">
        <f>ABS('Data Analysis'!Y315-'Double Entry'!Y315)</f>
        <v>0</v>
      </c>
      <c r="Z315" s="125">
        <f>ABS('Data Analysis'!Z315-'Double Entry'!Z315)</f>
        <v>0</v>
      </c>
      <c r="AA315" s="125">
        <f>ABS('Data Analysis'!AA315-'Double Entry'!AA315)</f>
        <v>0</v>
      </c>
      <c r="AB315" s="125">
        <f>ABS('Data Analysis'!AB315-'Double Entry'!AB315)</f>
        <v>0</v>
      </c>
      <c r="AC315" s="125">
        <f>ABS('Data Analysis'!AC315-'Double Entry'!AC315)</f>
        <v>0</v>
      </c>
      <c r="AD315" s="125">
        <f>ABS('Data Analysis'!AD315-'Double Entry'!AD315)</f>
        <v>0</v>
      </c>
    </row>
    <row r="316" spans="1:30" ht="12.75">
      <c r="A316" s="124">
        <f t="shared" si="4"/>
      </c>
      <c r="B316" s="56"/>
      <c r="C316" s="57"/>
      <c r="E316" s="27"/>
      <c r="G316" s="125">
        <f>IF('Data Analysis'!G316='Double Entry'!G316,0,1)</f>
        <v>0</v>
      </c>
      <c r="H316" s="125">
        <f>ABS('Data Analysis'!H316-'Double Entry'!H316)</f>
        <v>0</v>
      </c>
      <c r="I316" s="125">
        <f>ABS('Data Analysis'!I316-'Double Entry'!I316)</f>
        <v>0</v>
      </c>
      <c r="J316" s="125">
        <f>ABS('Data Analysis'!J316-'Double Entry'!J316)</f>
        <v>0</v>
      </c>
      <c r="K316" s="125">
        <f>ABS('Data Analysis'!K316-'Double Entry'!K316)</f>
        <v>0</v>
      </c>
      <c r="L316" s="125">
        <f>ABS('Data Analysis'!L316-'Double Entry'!L316)</f>
        <v>0</v>
      </c>
      <c r="M316" s="125">
        <f>ABS('Data Analysis'!M316-'Double Entry'!M316)</f>
        <v>0</v>
      </c>
      <c r="N316" s="125">
        <f>ABS('Data Analysis'!N316-'Double Entry'!N316)</f>
        <v>0</v>
      </c>
      <c r="O316" s="125">
        <f>ABS('Data Analysis'!O316-'Double Entry'!O316)</f>
        <v>0</v>
      </c>
      <c r="P316" s="125">
        <f>ABS('Data Analysis'!P316-'Double Entry'!P316)</f>
        <v>0</v>
      </c>
      <c r="Q316" s="125">
        <f>ABS('Data Analysis'!Q316-'Double Entry'!Q316)</f>
        <v>0</v>
      </c>
      <c r="R316" s="125">
        <f>ABS('Data Analysis'!R316-'Double Entry'!R316)</f>
        <v>0</v>
      </c>
      <c r="S316" s="125">
        <f>ABS('Data Analysis'!S316-'Double Entry'!S316)</f>
        <v>0</v>
      </c>
      <c r="T316" s="125">
        <f>ABS('Data Analysis'!T316-'Double Entry'!T316)</f>
        <v>0</v>
      </c>
      <c r="U316" s="125">
        <f>ABS('Data Analysis'!U316-'Double Entry'!U316)</f>
        <v>0</v>
      </c>
      <c r="V316" s="125">
        <f>ABS('Data Analysis'!V316-'Double Entry'!V316)</f>
        <v>0</v>
      </c>
      <c r="W316" s="125">
        <f>ABS('Data Analysis'!W316-'Double Entry'!W316)</f>
        <v>0</v>
      </c>
      <c r="X316" s="125">
        <f>ABS('Data Analysis'!X316-'Double Entry'!X316)</f>
        <v>0</v>
      </c>
      <c r="Y316" s="125">
        <f>ABS('Data Analysis'!Y316-'Double Entry'!Y316)</f>
        <v>0</v>
      </c>
      <c r="Z316" s="125">
        <f>ABS('Data Analysis'!Z316-'Double Entry'!Z316)</f>
        <v>0</v>
      </c>
      <c r="AA316" s="125">
        <f>ABS('Data Analysis'!AA316-'Double Entry'!AA316)</f>
        <v>0</v>
      </c>
      <c r="AB316" s="125">
        <f>ABS('Data Analysis'!AB316-'Double Entry'!AB316)</f>
        <v>0</v>
      </c>
      <c r="AC316" s="125">
        <f>ABS('Data Analysis'!AC316-'Double Entry'!AC316)</f>
        <v>0</v>
      </c>
      <c r="AD316" s="125">
        <f>ABS('Data Analysis'!AD316-'Double Entry'!AD316)</f>
        <v>0</v>
      </c>
    </row>
    <row r="317" spans="1:30" ht="12.75">
      <c r="A317" s="124">
        <f t="shared" si="4"/>
      </c>
      <c r="B317" s="56"/>
      <c r="C317" s="57"/>
      <c r="E317" s="27"/>
      <c r="G317" s="125">
        <f>IF('Data Analysis'!G317='Double Entry'!G317,0,1)</f>
        <v>0</v>
      </c>
      <c r="H317" s="125">
        <f>ABS('Data Analysis'!H317-'Double Entry'!H317)</f>
        <v>0</v>
      </c>
      <c r="I317" s="125">
        <f>ABS('Data Analysis'!I317-'Double Entry'!I317)</f>
        <v>0</v>
      </c>
      <c r="J317" s="125">
        <f>ABS('Data Analysis'!J317-'Double Entry'!J317)</f>
        <v>0</v>
      </c>
      <c r="K317" s="125">
        <f>ABS('Data Analysis'!K317-'Double Entry'!K317)</f>
        <v>0</v>
      </c>
      <c r="L317" s="125">
        <f>ABS('Data Analysis'!L317-'Double Entry'!L317)</f>
        <v>0</v>
      </c>
      <c r="M317" s="125">
        <f>ABS('Data Analysis'!M317-'Double Entry'!M317)</f>
        <v>0</v>
      </c>
      <c r="N317" s="125">
        <f>ABS('Data Analysis'!N317-'Double Entry'!N317)</f>
        <v>0</v>
      </c>
      <c r="O317" s="125">
        <f>ABS('Data Analysis'!O317-'Double Entry'!O317)</f>
        <v>0</v>
      </c>
      <c r="P317" s="125">
        <f>ABS('Data Analysis'!P317-'Double Entry'!P317)</f>
        <v>0</v>
      </c>
      <c r="Q317" s="125">
        <f>ABS('Data Analysis'!Q317-'Double Entry'!Q317)</f>
        <v>0</v>
      </c>
      <c r="R317" s="125">
        <f>ABS('Data Analysis'!R317-'Double Entry'!R317)</f>
        <v>0</v>
      </c>
      <c r="S317" s="125">
        <f>ABS('Data Analysis'!S317-'Double Entry'!S317)</f>
        <v>0</v>
      </c>
      <c r="T317" s="125">
        <f>ABS('Data Analysis'!T317-'Double Entry'!T317)</f>
        <v>0</v>
      </c>
      <c r="U317" s="125">
        <f>ABS('Data Analysis'!U317-'Double Entry'!U317)</f>
        <v>0</v>
      </c>
      <c r="V317" s="125">
        <f>ABS('Data Analysis'!V317-'Double Entry'!V317)</f>
        <v>0</v>
      </c>
      <c r="W317" s="125">
        <f>ABS('Data Analysis'!W317-'Double Entry'!W317)</f>
        <v>0</v>
      </c>
      <c r="X317" s="125">
        <f>ABS('Data Analysis'!X317-'Double Entry'!X317)</f>
        <v>0</v>
      </c>
      <c r="Y317" s="125">
        <f>ABS('Data Analysis'!Y317-'Double Entry'!Y317)</f>
        <v>0</v>
      </c>
      <c r="Z317" s="125">
        <f>ABS('Data Analysis'!Z317-'Double Entry'!Z317)</f>
        <v>0</v>
      </c>
      <c r="AA317" s="125">
        <f>ABS('Data Analysis'!AA317-'Double Entry'!AA317)</f>
        <v>0</v>
      </c>
      <c r="AB317" s="125">
        <f>ABS('Data Analysis'!AB317-'Double Entry'!AB317)</f>
        <v>0</v>
      </c>
      <c r="AC317" s="125">
        <f>ABS('Data Analysis'!AC317-'Double Entry'!AC317)</f>
        <v>0</v>
      </c>
      <c r="AD317" s="125">
        <f>ABS('Data Analysis'!AD317-'Double Entry'!AD317)</f>
        <v>0</v>
      </c>
    </row>
    <row r="318" spans="1:30" ht="12.75">
      <c r="A318" s="124">
        <f t="shared" si="4"/>
      </c>
      <c r="B318" s="56"/>
      <c r="C318" s="57"/>
      <c r="E318" s="27"/>
      <c r="G318" s="125">
        <f>IF('Data Analysis'!G318='Double Entry'!G318,0,1)</f>
        <v>0</v>
      </c>
      <c r="H318" s="125">
        <f>ABS('Data Analysis'!H318-'Double Entry'!H318)</f>
        <v>0</v>
      </c>
      <c r="I318" s="125">
        <f>ABS('Data Analysis'!I318-'Double Entry'!I318)</f>
        <v>0</v>
      </c>
      <c r="J318" s="125">
        <f>ABS('Data Analysis'!J318-'Double Entry'!J318)</f>
        <v>0</v>
      </c>
      <c r="K318" s="125">
        <f>ABS('Data Analysis'!K318-'Double Entry'!K318)</f>
        <v>0</v>
      </c>
      <c r="L318" s="125">
        <f>ABS('Data Analysis'!L318-'Double Entry'!L318)</f>
        <v>0</v>
      </c>
      <c r="M318" s="125">
        <f>ABS('Data Analysis'!M318-'Double Entry'!M318)</f>
        <v>0</v>
      </c>
      <c r="N318" s="125">
        <f>ABS('Data Analysis'!N318-'Double Entry'!N318)</f>
        <v>0</v>
      </c>
      <c r="O318" s="125">
        <f>ABS('Data Analysis'!O318-'Double Entry'!O318)</f>
        <v>0</v>
      </c>
      <c r="P318" s="125">
        <f>ABS('Data Analysis'!P318-'Double Entry'!P318)</f>
        <v>0</v>
      </c>
      <c r="Q318" s="125">
        <f>ABS('Data Analysis'!Q318-'Double Entry'!Q318)</f>
        <v>0</v>
      </c>
      <c r="R318" s="125">
        <f>ABS('Data Analysis'!R318-'Double Entry'!R318)</f>
        <v>0</v>
      </c>
      <c r="S318" s="125">
        <f>ABS('Data Analysis'!S318-'Double Entry'!S318)</f>
        <v>0</v>
      </c>
      <c r="T318" s="125">
        <f>ABS('Data Analysis'!T318-'Double Entry'!T318)</f>
        <v>0</v>
      </c>
      <c r="U318" s="125">
        <f>ABS('Data Analysis'!U318-'Double Entry'!U318)</f>
        <v>0</v>
      </c>
      <c r="V318" s="125">
        <f>ABS('Data Analysis'!V318-'Double Entry'!V318)</f>
        <v>0</v>
      </c>
      <c r="W318" s="125">
        <f>ABS('Data Analysis'!W318-'Double Entry'!W318)</f>
        <v>0</v>
      </c>
      <c r="X318" s="125">
        <f>ABS('Data Analysis'!X318-'Double Entry'!X318)</f>
        <v>0</v>
      </c>
      <c r="Y318" s="125">
        <f>ABS('Data Analysis'!Y318-'Double Entry'!Y318)</f>
        <v>0</v>
      </c>
      <c r="Z318" s="125">
        <f>ABS('Data Analysis'!Z318-'Double Entry'!Z318)</f>
        <v>0</v>
      </c>
      <c r="AA318" s="125">
        <f>ABS('Data Analysis'!AA318-'Double Entry'!AA318)</f>
        <v>0</v>
      </c>
      <c r="AB318" s="125">
        <f>ABS('Data Analysis'!AB318-'Double Entry'!AB318)</f>
        <v>0</v>
      </c>
      <c r="AC318" s="125">
        <f>ABS('Data Analysis'!AC318-'Double Entry'!AC318)</f>
        <v>0</v>
      </c>
      <c r="AD318" s="125">
        <f>ABS('Data Analysis'!AD318-'Double Entry'!AD318)</f>
        <v>0</v>
      </c>
    </row>
    <row r="319" spans="1:30" ht="12.75">
      <c r="A319" s="124">
        <f t="shared" si="4"/>
      </c>
      <c r="B319" s="56"/>
      <c r="C319" s="57"/>
      <c r="E319" s="27"/>
      <c r="G319" s="125">
        <f>IF('Data Analysis'!G319='Double Entry'!G319,0,1)</f>
        <v>0</v>
      </c>
      <c r="H319" s="125">
        <f>ABS('Data Analysis'!H319-'Double Entry'!H319)</f>
        <v>0</v>
      </c>
      <c r="I319" s="125">
        <f>ABS('Data Analysis'!I319-'Double Entry'!I319)</f>
        <v>0</v>
      </c>
      <c r="J319" s="125">
        <f>ABS('Data Analysis'!J319-'Double Entry'!J319)</f>
        <v>0</v>
      </c>
      <c r="K319" s="125">
        <f>ABS('Data Analysis'!K319-'Double Entry'!K319)</f>
        <v>0</v>
      </c>
      <c r="L319" s="125">
        <f>ABS('Data Analysis'!L319-'Double Entry'!L319)</f>
        <v>0</v>
      </c>
      <c r="M319" s="125">
        <f>ABS('Data Analysis'!M319-'Double Entry'!M319)</f>
        <v>0</v>
      </c>
      <c r="N319" s="125">
        <f>ABS('Data Analysis'!N319-'Double Entry'!N319)</f>
        <v>0</v>
      </c>
      <c r="O319" s="125">
        <f>ABS('Data Analysis'!O319-'Double Entry'!O319)</f>
        <v>0</v>
      </c>
      <c r="P319" s="125">
        <f>ABS('Data Analysis'!P319-'Double Entry'!P319)</f>
        <v>0</v>
      </c>
      <c r="Q319" s="125">
        <f>ABS('Data Analysis'!Q319-'Double Entry'!Q319)</f>
        <v>0</v>
      </c>
      <c r="R319" s="125">
        <f>ABS('Data Analysis'!R319-'Double Entry'!R319)</f>
        <v>0</v>
      </c>
      <c r="S319" s="125">
        <f>ABS('Data Analysis'!S319-'Double Entry'!S319)</f>
        <v>0</v>
      </c>
      <c r="T319" s="125">
        <f>ABS('Data Analysis'!T319-'Double Entry'!T319)</f>
        <v>0</v>
      </c>
      <c r="U319" s="125">
        <f>ABS('Data Analysis'!U319-'Double Entry'!U319)</f>
        <v>0</v>
      </c>
      <c r="V319" s="125">
        <f>ABS('Data Analysis'!V319-'Double Entry'!V319)</f>
        <v>0</v>
      </c>
      <c r="W319" s="125">
        <f>ABS('Data Analysis'!W319-'Double Entry'!W319)</f>
        <v>0</v>
      </c>
      <c r="X319" s="125">
        <f>ABS('Data Analysis'!X319-'Double Entry'!X319)</f>
        <v>0</v>
      </c>
      <c r="Y319" s="125">
        <f>ABS('Data Analysis'!Y319-'Double Entry'!Y319)</f>
        <v>0</v>
      </c>
      <c r="Z319" s="125">
        <f>ABS('Data Analysis'!Z319-'Double Entry'!Z319)</f>
        <v>0</v>
      </c>
      <c r="AA319" s="125">
        <f>ABS('Data Analysis'!AA319-'Double Entry'!AA319)</f>
        <v>0</v>
      </c>
      <c r="AB319" s="125">
        <f>ABS('Data Analysis'!AB319-'Double Entry'!AB319)</f>
        <v>0</v>
      </c>
      <c r="AC319" s="125">
        <f>ABS('Data Analysis'!AC319-'Double Entry'!AC319)</f>
        <v>0</v>
      </c>
      <c r="AD319" s="125">
        <f>ABS('Data Analysis'!AD319-'Double Entry'!AD319)</f>
        <v>0</v>
      </c>
    </row>
    <row r="320" spans="1:30" ht="12.75">
      <c r="A320" s="124">
        <f t="shared" si="4"/>
      </c>
      <c r="B320" s="56"/>
      <c r="C320" s="57"/>
      <c r="E320" s="27"/>
      <c r="G320" s="125">
        <f>IF('Data Analysis'!G320='Double Entry'!G320,0,1)</f>
        <v>0</v>
      </c>
      <c r="H320" s="125">
        <f>ABS('Data Analysis'!H320-'Double Entry'!H320)</f>
        <v>0</v>
      </c>
      <c r="I320" s="125">
        <f>ABS('Data Analysis'!I320-'Double Entry'!I320)</f>
        <v>0</v>
      </c>
      <c r="J320" s="125">
        <f>ABS('Data Analysis'!J320-'Double Entry'!J320)</f>
        <v>0</v>
      </c>
      <c r="K320" s="125">
        <f>ABS('Data Analysis'!K320-'Double Entry'!K320)</f>
        <v>0</v>
      </c>
      <c r="L320" s="125">
        <f>ABS('Data Analysis'!L320-'Double Entry'!L320)</f>
        <v>0</v>
      </c>
      <c r="M320" s="125">
        <f>ABS('Data Analysis'!M320-'Double Entry'!M320)</f>
        <v>0</v>
      </c>
      <c r="N320" s="125">
        <f>ABS('Data Analysis'!N320-'Double Entry'!N320)</f>
        <v>0</v>
      </c>
      <c r="O320" s="125">
        <f>ABS('Data Analysis'!O320-'Double Entry'!O320)</f>
        <v>0</v>
      </c>
      <c r="P320" s="125">
        <f>ABS('Data Analysis'!P320-'Double Entry'!P320)</f>
        <v>0</v>
      </c>
      <c r="Q320" s="125">
        <f>ABS('Data Analysis'!Q320-'Double Entry'!Q320)</f>
        <v>0</v>
      </c>
      <c r="R320" s="125">
        <f>ABS('Data Analysis'!R320-'Double Entry'!R320)</f>
        <v>0</v>
      </c>
      <c r="S320" s="125">
        <f>ABS('Data Analysis'!S320-'Double Entry'!S320)</f>
        <v>0</v>
      </c>
      <c r="T320" s="125">
        <f>ABS('Data Analysis'!T320-'Double Entry'!T320)</f>
        <v>0</v>
      </c>
      <c r="U320" s="125">
        <f>ABS('Data Analysis'!U320-'Double Entry'!U320)</f>
        <v>0</v>
      </c>
      <c r="V320" s="125">
        <f>ABS('Data Analysis'!V320-'Double Entry'!V320)</f>
        <v>0</v>
      </c>
      <c r="W320" s="125">
        <f>ABS('Data Analysis'!W320-'Double Entry'!W320)</f>
        <v>0</v>
      </c>
      <c r="X320" s="125">
        <f>ABS('Data Analysis'!X320-'Double Entry'!X320)</f>
        <v>0</v>
      </c>
      <c r="Y320" s="125">
        <f>ABS('Data Analysis'!Y320-'Double Entry'!Y320)</f>
        <v>0</v>
      </c>
      <c r="Z320" s="125">
        <f>ABS('Data Analysis'!Z320-'Double Entry'!Z320)</f>
        <v>0</v>
      </c>
      <c r="AA320" s="125">
        <f>ABS('Data Analysis'!AA320-'Double Entry'!AA320)</f>
        <v>0</v>
      </c>
      <c r="AB320" s="125">
        <f>ABS('Data Analysis'!AB320-'Double Entry'!AB320)</f>
        <v>0</v>
      </c>
      <c r="AC320" s="125">
        <f>ABS('Data Analysis'!AC320-'Double Entry'!AC320)</f>
        <v>0</v>
      </c>
      <c r="AD320" s="125">
        <f>ABS('Data Analysis'!AD320-'Double Entry'!AD320)</f>
        <v>0</v>
      </c>
    </row>
    <row r="321" spans="1:30" ht="12.75">
      <c r="A321" s="124">
        <f t="shared" si="4"/>
      </c>
      <c r="B321" s="56"/>
      <c r="C321" s="57"/>
      <c r="E321" s="27"/>
      <c r="G321" s="125">
        <f>IF('Data Analysis'!G321='Double Entry'!G321,0,1)</f>
        <v>0</v>
      </c>
      <c r="H321" s="125">
        <f>ABS('Data Analysis'!H321-'Double Entry'!H321)</f>
        <v>0</v>
      </c>
      <c r="I321" s="125">
        <f>ABS('Data Analysis'!I321-'Double Entry'!I321)</f>
        <v>0</v>
      </c>
      <c r="J321" s="125">
        <f>ABS('Data Analysis'!J321-'Double Entry'!J321)</f>
        <v>0</v>
      </c>
      <c r="K321" s="125">
        <f>ABS('Data Analysis'!K321-'Double Entry'!K321)</f>
        <v>0</v>
      </c>
      <c r="L321" s="125">
        <f>ABS('Data Analysis'!L321-'Double Entry'!L321)</f>
        <v>0</v>
      </c>
      <c r="M321" s="125">
        <f>ABS('Data Analysis'!M321-'Double Entry'!M321)</f>
        <v>0</v>
      </c>
      <c r="N321" s="125">
        <f>ABS('Data Analysis'!N321-'Double Entry'!N321)</f>
        <v>0</v>
      </c>
      <c r="O321" s="125">
        <f>ABS('Data Analysis'!O321-'Double Entry'!O321)</f>
        <v>0</v>
      </c>
      <c r="P321" s="125">
        <f>ABS('Data Analysis'!P321-'Double Entry'!P321)</f>
        <v>0</v>
      </c>
      <c r="Q321" s="125">
        <f>ABS('Data Analysis'!Q321-'Double Entry'!Q321)</f>
        <v>0</v>
      </c>
      <c r="R321" s="125">
        <f>ABS('Data Analysis'!R321-'Double Entry'!R321)</f>
        <v>0</v>
      </c>
      <c r="S321" s="125">
        <f>ABS('Data Analysis'!S321-'Double Entry'!S321)</f>
        <v>0</v>
      </c>
      <c r="T321" s="125">
        <f>ABS('Data Analysis'!T321-'Double Entry'!T321)</f>
        <v>0</v>
      </c>
      <c r="U321" s="125">
        <f>ABS('Data Analysis'!U321-'Double Entry'!U321)</f>
        <v>0</v>
      </c>
      <c r="V321" s="125">
        <f>ABS('Data Analysis'!V321-'Double Entry'!V321)</f>
        <v>0</v>
      </c>
      <c r="W321" s="125">
        <f>ABS('Data Analysis'!W321-'Double Entry'!W321)</f>
        <v>0</v>
      </c>
      <c r="X321" s="125">
        <f>ABS('Data Analysis'!X321-'Double Entry'!X321)</f>
        <v>0</v>
      </c>
      <c r="Y321" s="125">
        <f>ABS('Data Analysis'!Y321-'Double Entry'!Y321)</f>
        <v>0</v>
      </c>
      <c r="Z321" s="125">
        <f>ABS('Data Analysis'!Z321-'Double Entry'!Z321)</f>
        <v>0</v>
      </c>
      <c r="AA321" s="125">
        <f>ABS('Data Analysis'!AA321-'Double Entry'!AA321)</f>
        <v>0</v>
      </c>
      <c r="AB321" s="125">
        <f>ABS('Data Analysis'!AB321-'Double Entry'!AB321)</f>
        <v>0</v>
      </c>
      <c r="AC321" s="125">
        <f>ABS('Data Analysis'!AC321-'Double Entry'!AC321)</f>
        <v>0</v>
      </c>
      <c r="AD321" s="125">
        <f>ABS('Data Analysis'!AD321-'Double Entry'!AD321)</f>
        <v>0</v>
      </c>
    </row>
    <row r="322" spans="1:30" ht="12.75">
      <c r="A322" s="124">
        <f t="shared" si="4"/>
      </c>
      <c r="B322" s="56"/>
      <c r="C322" s="57"/>
      <c r="E322" s="27"/>
      <c r="G322" s="125">
        <f>IF('Data Analysis'!G322='Double Entry'!G322,0,1)</f>
        <v>0</v>
      </c>
      <c r="H322" s="125">
        <f>ABS('Data Analysis'!H322-'Double Entry'!H322)</f>
        <v>0</v>
      </c>
      <c r="I322" s="125">
        <f>ABS('Data Analysis'!I322-'Double Entry'!I322)</f>
        <v>0</v>
      </c>
      <c r="J322" s="125">
        <f>ABS('Data Analysis'!J322-'Double Entry'!J322)</f>
        <v>0</v>
      </c>
      <c r="K322" s="125">
        <f>ABS('Data Analysis'!K322-'Double Entry'!K322)</f>
        <v>0</v>
      </c>
      <c r="L322" s="125">
        <f>ABS('Data Analysis'!L322-'Double Entry'!L322)</f>
        <v>0</v>
      </c>
      <c r="M322" s="125">
        <f>ABS('Data Analysis'!M322-'Double Entry'!M322)</f>
        <v>0</v>
      </c>
      <c r="N322" s="125">
        <f>ABS('Data Analysis'!N322-'Double Entry'!N322)</f>
        <v>0</v>
      </c>
      <c r="O322" s="125">
        <f>ABS('Data Analysis'!O322-'Double Entry'!O322)</f>
        <v>0</v>
      </c>
      <c r="P322" s="125">
        <f>ABS('Data Analysis'!P322-'Double Entry'!P322)</f>
        <v>0</v>
      </c>
      <c r="Q322" s="125">
        <f>ABS('Data Analysis'!Q322-'Double Entry'!Q322)</f>
        <v>0</v>
      </c>
      <c r="R322" s="125">
        <f>ABS('Data Analysis'!R322-'Double Entry'!R322)</f>
        <v>0</v>
      </c>
      <c r="S322" s="125">
        <f>ABS('Data Analysis'!S322-'Double Entry'!S322)</f>
        <v>0</v>
      </c>
      <c r="T322" s="125">
        <f>ABS('Data Analysis'!T322-'Double Entry'!T322)</f>
        <v>0</v>
      </c>
      <c r="U322" s="125">
        <f>ABS('Data Analysis'!U322-'Double Entry'!U322)</f>
        <v>0</v>
      </c>
      <c r="V322" s="125">
        <f>ABS('Data Analysis'!V322-'Double Entry'!V322)</f>
        <v>0</v>
      </c>
      <c r="W322" s="125">
        <f>ABS('Data Analysis'!W322-'Double Entry'!W322)</f>
        <v>0</v>
      </c>
      <c r="X322" s="125">
        <f>ABS('Data Analysis'!X322-'Double Entry'!X322)</f>
        <v>0</v>
      </c>
      <c r="Y322" s="125">
        <f>ABS('Data Analysis'!Y322-'Double Entry'!Y322)</f>
        <v>0</v>
      </c>
      <c r="Z322" s="125">
        <f>ABS('Data Analysis'!Z322-'Double Entry'!Z322)</f>
        <v>0</v>
      </c>
      <c r="AA322" s="125">
        <f>ABS('Data Analysis'!AA322-'Double Entry'!AA322)</f>
        <v>0</v>
      </c>
      <c r="AB322" s="125">
        <f>ABS('Data Analysis'!AB322-'Double Entry'!AB322)</f>
        <v>0</v>
      </c>
      <c r="AC322" s="125">
        <f>ABS('Data Analysis'!AC322-'Double Entry'!AC322)</f>
        <v>0</v>
      </c>
      <c r="AD322" s="125">
        <f>ABS('Data Analysis'!AD322-'Double Entry'!AD322)</f>
        <v>0</v>
      </c>
    </row>
    <row r="323" spans="1:30" ht="12.75">
      <c r="A323" s="124">
        <f t="shared" si="4"/>
      </c>
      <c r="B323" s="56"/>
      <c r="C323" s="57"/>
      <c r="E323" s="27"/>
      <c r="G323" s="125">
        <f>IF('Data Analysis'!G323='Double Entry'!G323,0,1)</f>
        <v>0</v>
      </c>
      <c r="H323" s="125">
        <f>ABS('Data Analysis'!H323-'Double Entry'!H323)</f>
        <v>0</v>
      </c>
      <c r="I323" s="125">
        <f>ABS('Data Analysis'!I323-'Double Entry'!I323)</f>
        <v>0</v>
      </c>
      <c r="J323" s="125">
        <f>ABS('Data Analysis'!J323-'Double Entry'!J323)</f>
        <v>0</v>
      </c>
      <c r="K323" s="125">
        <f>ABS('Data Analysis'!K323-'Double Entry'!K323)</f>
        <v>0</v>
      </c>
      <c r="L323" s="125">
        <f>ABS('Data Analysis'!L323-'Double Entry'!L323)</f>
        <v>0</v>
      </c>
      <c r="M323" s="125">
        <f>ABS('Data Analysis'!M323-'Double Entry'!M323)</f>
        <v>0</v>
      </c>
      <c r="N323" s="125">
        <f>ABS('Data Analysis'!N323-'Double Entry'!N323)</f>
        <v>0</v>
      </c>
      <c r="O323" s="125">
        <f>ABS('Data Analysis'!O323-'Double Entry'!O323)</f>
        <v>0</v>
      </c>
      <c r="P323" s="125">
        <f>ABS('Data Analysis'!P323-'Double Entry'!P323)</f>
        <v>0</v>
      </c>
      <c r="Q323" s="125">
        <f>ABS('Data Analysis'!Q323-'Double Entry'!Q323)</f>
        <v>0</v>
      </c>
      <c r="R323" s="125">
        <f>ABS('Data Analysis'!R323-'Double Entry'!R323)</f>
        <v>0</v>
      </c>
      <c r="S323" s="125">
        <f>ABS('Data Analysis'!S323-'Double Entry'!S323)</f>
        <v>0</v>
      </c>
      <c r="T323" s="125">
        <f>ABS('Data Analysis'!T323-'Double Entry'!T323)</f>
        <v>0</v>
      </c>
      <c r="U323" s="125">
        <f>ABS('Data Analysis'!U323-'Double Entry'!U323)</f>
        <v>0</v>
      </c>
      <c r="V323" s="125">
        <f>ABS('Data Analysis'!V323-'Double Entry'!V323)</f>
        <v>0</v>
      </c>
      <c r="W323" s="125">
        <f>ABS('Data Analysis'!W323-'Double Entry'!W323)</f>
        <v>0</v>
      </c>
      <c r="X323" s="125">
        <f>ABS('Data Analysis'!X323-'Double Entry'!X323)</f>
        <v>0</v>
      </c>
      <c r="Y323" s="125">
        <f>ABS('Data Analysis'!Y323-'Double Entry'!Y323)</f>
        <v>0</v>
      </c>
      <c r="Z323" s="125">
        <f>ABS('Data Analysis'!Z323-'Double Entry'!Z323)</f>
        <v>0</v>
      </c>
      <c r="AA323" s="125">
        <f>ABS('Data Analysis'!AA323-'Double Entry'!AA323)</f>
        <v>0</v>
      </c>
      <c r="AB323" s="125">
        <f>ABS('Data Analysis'!AB323-'Double Entry'!AB323)</f>
        <v>0</v>
      </c>
      <c r="AC323" s="125">
        <f>ABS('Data Analysis'!AC323-'Double Entry'!AC323)</f>
        <v>0</v>
      </c>
      <c r="AD323" s="125">
        <f>ABS('Data Analysis'!AD323-'Double Entry'!AD323)</f>
        <v>0</v>
      </c>
    </row>
    <row r="324" spans="1:30" ht="12.75">
      <c r="A324" s="124">
        <f t="shared" si="4"/>
      </c>
      <c r="B324" s="56"/>
      <c r="C324" s="57"/>
      <c r="E324" s="27"/>
      <c r="G324" s="125">
        <f>IF('Data Analysis'!G324='Double Entry'!G324,0,1)</f>
        <v>0</v>
      </c>
      <c r="H324" s="125">
        <f>ABS('Data Analysis'!H324-'Double Entry'!H324)</f>
        <v>0</v>
      </c>
      <c r="I324" s="125">
        <f>ABS('Data Analysis'!I324-'Double Entry'!I324)</f>
        <v>0</v>
      </c>
      <c r="J324" s="125">
        <f>ABS('Data Analysis'!J324-'Double Entry'!J324)</f>
        <v>0</v>
      </c>
      <c r="K324" s="125">
        <f>ABS('Data Analysis'!K324-'Double Entry'!K324)</f>
        <v>0</v>
      </c>
      <c r="L324" s="125">
        <f>ABS('Data Analysis'!L324-'Double Entry'!L324)</f>
        <v>0</v>
      </c>
      <c r="M324" s="125">
        <f>ABS('Data Analysis'!M324-'Double Entry'!M324)</f>
        <v>0</v>
      </c>
      <c r="N324" s="125">
        <f>ABS('Data Analysis'!N324-'Double Entry'!N324)</f>
        <v>0</v>
      </c>
      <c r="O324" s="125">
        <f>ABS('Data Analysis'!O324-'Double Entry'!O324)</f>
        <v>0</v>
      </c>
      <c r="P324" s="125">
        <f>ABS('Data Analysis'!P324-'Double Entry'!P324)</f>
        <v>0</v>
      </c>
      <c r="Q324" s="125">
        <f>ABS('Data Analysis'!Q324-'Double Entry'!Q324)</f>
        <v>0</v>
      </c>
      <c r="R324" s="125">
        <f>ABS('Data Analysis'!R324-'Double Entry'!R324)</f>
        <v>0</v>
      </c>
      <c r="S324" s="125">
        <f>ABS('Data Analysis'!S324-'Double Entry'!S324)</f>
        <v>0</v>
      </c>
      <c r="T324" s="125">
        <f>ABS('Data Analysis'!T324-'Double Entry'!T324)</f>
        <v>0</v>
      </c>
      <c r="U324" s="125">
        <f>ABS('Data Analysis'!U324-'Double Entry'!U324)</f>
        <v>0</v>
      </c>
      <c r="V324" s="125">
        <f>ABS('Data Analysis'!V324-'Double Entry'!V324)</f>
        <v>0</v>
      </c>
      <c r="W324" s="125">
        <f>ABS('Data Analysis'!W324-'Double Entry'!W324)</f>
        <v>0</v>
      </c>
      <c r="X324" s="125">
        <f>ABS('Data Analysis'!X324-'Double Entry'!X324)</f>
        <v>0</v>
      </c>
      <c r="Y324" s="125">
        <f>ABS('Data Analysis'!Y324-'Double Entry'!Y324)</f>
        <v>0</v>
      </c>
      <c r="Z324" s="125">
        <f>ABS('Data Analysis'!Z324-'Double Entry'!Z324)</f>
        <v>0</v>
      </c>
      <c r="AA324" s="125">
        <f>ABS('Data Analysis'!AA324-'Double Entry'!AA324)</f>
        <v>0</v>
      </c>
      <c r="AB324" s="125">
        <f>ABS('Data Analysis'!AB324-'Double Entry'!AB324)</f>
        <v>0</v>
      </c>
      <c r="AC324" s="125">
        <f>ABS('Data Analysis'!AC324-'Double Entry'!AC324)</f>
        <v>0</v>
      </c>
      <c r="AD324" s="125">
        <f>ABS('Data Analysis'!AD324-'Double Entry'!AD324)</f>
        <v>0</v>
      </c>
    </row>
    <row r="325" spans="1:30" ht="12.75">
      <c r="A325" s="124">
        <f t="shared" si="4"/>
      </c>
      <c r="B325" s="56"/>
      <c r="C325" s="57"/>
      <c r="E325" s="27"/>
      <c r="G325" s="125">
        <f>IF('Data Analysis'!G325='Double Entry'!G325,0,1)</f>
        <v>0</v>
      </c>
      <c r="H325" s="125">
        <f>ABS('Data Analysis'!H325-'Double Entry'!H325)</f>
        <v>0</v>
      </c>
      <c r="I325" s="125">
        <f>ABS('Data Analysis'!I325-'Double Entry'!I325)</f>
        <v>0</v>
      </c>
      <c r="J325" s="125">
        <f>ABS('Data Analysis'!J325-'Double Entry'!J325)</f>
        <v>0</v>
      </c>
      <c r="K325" s="125">
        <f>ABS('Data Analysis'!K325-'Double Entry'!K325)</f>
        <v>0</v>
      </c>
      <c r="L325" s="125">
        <f>ABS('Data Analysis'!L325-'Double Entry'!L325)</f>
        <v>0</v>
      </c>
      <c r="M325" s="125">
        <f>ABS('Data Analysis'!M325-'Double Entry'!M325)</f>
        <v>0</v>
      </c>
      <c r="N325" s="125">
        <f>ABS('Data Analysis'!N325-'Double Entry'!N325)</f>
        <v>0</v>
      </c>
      <c r="O325" s="125">
        <f>ABS('Data Analysis'!O325-'Double Entry'!O325)</f>
        <v>0</v>
      </c>
      <c r="P325" s="125">
        <f>ABS('Data Analysis'!P325-'Double Entry'!P325)</f>
        <v>0</v>
      </c>
      <c r="Q325" s="125">
        <f>ABS('Data Analysis'!Q325-'Double Entry'!Q325)</f>
        <v>0</v>
      </c>
      <c r="R325" s="125">
        <f>ABS('Data Analysis'!R325-'Double Entry'!R325)</f>
        <v>0</v>
      </c>
      <c r="S325" s="125">
        <f>ABS('Data Analysis'!S325-'Double Entry'!S325)</f>
        <v>0</v>
      </c>
      <c r="T325" s="125">
        <f>ABS('Data Analysis'!T325-'Double Entry'!T325)</f>
        <v>0</v>
      </c>
      <c r="U325" s="125">
        <f>ABS('Data Analysis'!U325-'Double Entry'!U325)</f>
        <v>0</v>
      </c>
      <c r="V325" s="125">
        <f>ABS('Data Analysis'!V325-'Double Entry'!V325)</f>
        <v>0</v>
      </c>
      <c r="W325" s="125">
        <f>ABS('Data Analysis'!W325-'Double Entry'!W325)</f>
        <v>0</v>
      </c>
      <c r="X325" s="125">
        <f>ABS('Data Analysis'!X325-'Double Entry'!X325)</f>
        <v>0</v>
      </c>
      <c r="Y325" s="125">
        <f>ABS('Data Analysis'!Y325-'Double Entry'!Y325)</f>
        <v>0</v>
      </c>
      <c r="Z325" s="125">
        <f>ABS('Data Analysis'!Z325-'Double Entry'!Z325)</f>
        <v>0</v>
      </c>
      <c r="AA325" s="125">
        <f>ABS('Data Analysis'!AA325-'Double Entry'!AA325)</f>
        <v>0</v>
      </c>
      <c r="AB325" s="125">
        <f>ABS('Data Analysis'!AB325-'Double Entry'!AB325)</f>
        <v>0</v>
      </c>
      <c r="AC325" s="125">
        <f>ABS('Data Analysis'!AC325-'Double Entry'!AC325)</f>
        <v>0</v>
      </c>
      <c r="AD325" s="125">
        <f>ABS('Data Analysis'!AD325-'Double Entry'!AD325)</f>
        <v>0</v>
      </c>
    </row>
    <row r="326" spans="1:30" ht="12.75">
      <c r="A326" s="124">
        <f t="shared" si="4"/>
      </c>
      <c r="B326" s="56"/>
      <c r="C326" s="57"/>
      <c r="E326" s="27"/>
      <c r="G326" s="125">
        <f>IF('Data Analysis'!G326='Double Entry'!G326,0,1)</f>
        <v>0</v>
      </c>
      <c r="H326" s="125">
        <f>ABS('Data Analysis'!H326-'Double Entry'!H326)</f>
        <v>0</v>
      </c>
      <c r="I326" s="125">
        <f>ABS('Data Analysis'!I326-'Double Entry'!I326)</f>
        <v>0</v>
      </c>
      <c r="J326" s="125">
        <f>ABS('Data Analysis'!J326-'Double Entry'!J326)</f>
        <v>0</v>
      </c>
      <c r="K326" s="125">
        <f>ABS('Data Analysis'!K326-'Double Entry'!K326)</f>
        <v>0</v>
      </c>
      <c r="L326" s="125">
        <f>ABS('Data Analysis'!L326-'Double Entry'!L326)</f>
        <v>0</v>
      </c>
      <c r="M326" s="125">
        <f>ABS('Data Analysis'!M326-'Double Entry'!M326)</f>
        <v>0</v>
      </c>
      <c r="N326" s="125">
        <f>ABS('Data Analysis'!N326-'Double Entry'!N326)</f>
        <v>0</v>
      </c>
      <c r="O326" s="125">
        <f>ABS('Data Analysis'!O326-'Double Entry'!O326)</f>
        <v>0</v>
      </c>
      <c r="P326" s="125">
        <f>ABS('Data Analysis'!P326-'Double Entry'!P326)</f>
        <v>0</v>
      </c>
      <c r="Q326" s="125">
        <f>ABS('Data Analysis'!Q326-'Double Entry'!Q326)</f>
        <v>0</v>
      </c>
      <c r="R326" s="125">
        <f>ABS('Data Analysis'!R326-'Double Entry'!R326)</f>
        <v>0</v>
      </c>
      <c r="S326" s="125">
        <f>ABS('Data Analysis'!S326-'Double Entry'!S326)</f>
        <v>0</v>
      </c>
      <c r="T326" s="125">
        <f>ABS('Data Analysis'!T326-'Double Entry'!T326)</f>
        <v>0</v>
      </c>
      <c r="U326" s="125">
        <f>ABS('Data Analysis'!U326-'Double Entry'!U326)</f>
        <v>0</v>
      </c>
      <c r="V326" s="125">
        <f>ABS('Data Analysis'!V326-'Double Entry'!V326)</f>
        <v>0</v>
      </c>
      <c r="W326" s="125">
        <f>ABS('Data Analysis'!W326-'Double Entry'!W326)</f>
        <v>0</v>
      </c>
      <c r="X326" s="125">
        <f>ABS('Data Analysis'!X326-'Double Entry'!X326)</f>
        <v>0</v>
      </c>
      <c r="Y326" s="125">
        <f>ABS('Data Analysis'!Y326-'Double Entry'!Y326)</f>
        <v>0</v>
      </c>
      <c r="Z326" s="125">
        <f>ABS('Data Analysis'!Z326-'Double Entry'!Z326)</f>
        <v>0</v>
      </c>
      <c r="AA326" s="125">
        <f>ABS('Data Analysis'!AA326-'Double Entry'!AA326)</f>
        <v>0</v>
      </c>
      <c r="AB326" s="125">
        <f>ABS('Data Analysis'!AB326-'Double Entry'!AB326)</f>
        <v>0</v>
      </c>
      <c r="AC326" s="125">
        <f>ABS('Data Analysis'!AC326-'Double Entry'!AC326)</f>
        <v>0</v>
      </c>
      <c r="AD326" s="125">
        <f>ABS('Data Analysis'!AD326-'Double Entry'!AD326)</f>
        <v>0</v>
      </c>
    </row>
    <row r="327" spans="1:30" ht="12.75">
      <c r="A327" s="124">
        <f t="shared" si="4"/>
      </c>
      <c r="B327" s="56"/>
      <c r="C327" s="57"/>
      <c r="E327" s="27"/>
      <c r="G327" s="125">
        <f>IF('Data Analysis'!G327='Double Entry'!G327,0,1)</f>
        <v>0</v>
      </c>
      <c r="H327" s="125">
        <f>ABS('Data Analysis'!H327-'Double Entry'!H327)</f>
        <v>0</v>
      </c>
      <c r="I327" s="125">
        <f>ABS('Data Analysis'!I327-'Double Entry'!I327)</f>
        <v>0</v>
      </c>
      <c r="J327" s="125">
        <f>ABS('Data Analysis'!J327-'Double Entry'!J327)</f>
        <v>0</v>
      </c>
      <c r="K327" s="125">
        <f>ABS('Data Analysis'!K327-'Double Entry'!K327)</f>
        <v>0</v>
      </c>
      <c r="L327" s="125">
        <f>ABS('Data Analysis'!L327-'Double Entry'!L327)</f>
        <v>0</v>
      </c>
      <c r="M327" s="125">
        <f>ABS('Data Analysis'!M327-'Double Entry'!M327)</f>
        <v>0</v>
      </c>
      <c r="N327" s="125">
        <f>ABS('Data Analysis'!N327-'Double Entry'!N327)</f>
        <v>0</v>
      </c>
      <c r="O327" s="125">
        <f>ABS('Data Analysis'!O327-'Double Entry'!O327)</f>
        <v>0</v>
      </c>
      <c r="P327" s="125">
        <f>ABS('Data Analysis'!P327-'Double Entry'!P327)</f>
        <v>0</v>
      </c>
      <c r="Q327" s="125">
        <f>ABS('Data Analysis'!Q327-'Double Entry'!Q327)</f>
        <v>0</v>
      </c>
      <c r="R327" s="125">
        <f>ABS('Data Analysis'!R327-'Double Entry'!R327)</f>
        <v>0</v>
      </c>
      <c r="S327" s="125">
        <f>ABS('Data Analysis'!S327-'Double Entry'!S327)</f>
        <v>0</v>
      </c>
      <c r="T327" s="125">
        <f>ABS('Data Analysis'!T327-'Double Entry'!T327)</f>
        <v>0</v>
      </c>
      <c r="U327" s="125">
        <f>ABS('Data Analysis'!U327-'Double Entry'!U327)</f>
        <v>0</v>
      </c>
      <c r="V327" s="125">
        <f>ABS('Data Analysis'!V327-'Double Entry'!V327)</f>
        <v>0</v>
      </c>
      <c r="W327" s="125">
        <f>ABS('Data Analysis'!W327-'Double Entry'!W327)</f>
        <v>0</v>
      </c>
      <c r="X327" s="125">
        <f>ABS('Data Analysis'!X327-'Double Entry'!X327)</f>
        <v>0</v>
      </c>
      <c r="Y327" s="125">
        <f>ABS('Data Analysis'!Y327-'Double Entry'!Y327)</f>
        <v>0</v>
      </c>
      <c r="Z327" s="125">
        <f>ABS('Data Analysis'!Z327-'Double Entry'!Z327)</f>
        <v>0</v>
      </c>
      <c r="AA327" s="125">
        <f>ABS('Data Analysis'!AA327-'Double Entry'!AA327)</f>
        <v>0</v>
      </c>
      <c r="AB327" s="125">
        <f>ABS('Data Analysis'!AB327-'Double Entry'!AB327)</f>
        <v>0</v>
      </c>
      <c r="AC327" s="125">
        <f>ABS('Data Analysis'!AC327-'Double Entry'!AC327)</f>
        <v>0</v>
      </c>
      <c r="AD327" s="125">
        <f>ABS('Data Analysis'!AD327-'Double Entry'!AD327)</f>
        <v>0</v>
      </c>
    </row>
    <row r="328" spans="1:30" ht="12.75">
      <c r="A328" s="124">
        <f t="shared" si="4"/>
      </c>
      <c r="B328" s="56"/>
      <c r="C328" s="57"/>
      <c r="E328" s="27"/>
      <c r="G328" s="125">
        <f>IF('Data Analysis'!G328='Double Entry'!G328,0,1)</f>
        <v>0</v>
      </c>
      <c r="H328" s="125">
        <f>ABS('Data Analysis'!H328-'Double Entry'!H328)</f>
        <v>0</v>
      </c>
      <c r="I328" s="125">
        <f>ABS('Data Analysis'!I328-'Double Entry'!I328)</f>
        <v>0</v>
      </c>
      <c r="J328" s="125">
        <f>ABS('Data Analysis'!J328-'Double Entry'!J328)</f>
        <v>0</v>
      </c>
      <c r="K328" s="125">
        <f>ABS('Data Analysis'!K328-'Double Entry'!K328)</f>
        <v>0</v>
      </c>
      <c r="L328" s="125">
        <f>ABS('Data Analysis'!L328-'Double Entry'!L328)</f>
        <v>0</v>
      </c>
      <c r="M328" s="125">
        <f>ABS('Data Analysis'!M328-'Double Entry'!M328)</f>
        <v>0</v>
      </c>
      <c r="N328" s="125">
        <f>ABS('Data Analysis'!N328-'Double Entry'!N328)</f>
        <v>0</v>
      </c>
      <c r="O328" s="125">
        <f>ABS('Data Analysis'!O328-'Double Entry'!O328)</f>
        <v>0</v>
      </c>
      <c r="P328" s="125">
        <f>ABS('Data Analysis'!P328-'Double Entry'!P328)</f>
        <v>0</v>
      </c>
      <c r="Q328" s="125">
        <f>ABS('Data Analysis'!Q328-'Double Entry'!Q328)</f>
        <v>0</v>
      </c>
      <c r="R328" s="125">
        <f>ABS('Data Analysis'!R328-'Double Entry'!R328)</f>
        <v>0</v>
      </c>
      <c r="S328" s="125">
        <f>ABS('Data Analysis'!S328-'Double Entry'!S328)</f>
        <v>0</v>
      </c>
      <c r="T328" s="125">
        <f>ABS('Data Analysis'!T328-'Double Entry'!T328)</f>
        <v>0</v>
      </c>
      <c r="U328" s="125">
        <f>ABS('Data Analysis'!U328-'Double Entry'!U328)</f>
        <v>0</v>
      </c>
      <c r="V328" s="125">
        <f>ABS('Data Analysis'!V328-'Double Entry'!V328)</f>
        <v>0</v>
      </c>
      <c r="W328" s="125">
        <f>ABS('Data Analysis'!W328-'Double Entry'!W328)</f>
        <v>0</v>
      </c>
      <c r="X328" s="125">
        <f>ABS('Data Analysis'!X328-'Double Entry'!X328)</f>
        <v>0</v>
      </c>
      <c r="Y328" s="125">
        <f>ABS('Data Analysis'!Y328-'Double Entry'!Y328)</f>
        <v>0</v>
      </c>
      <c r="Z328" s="125">
        <f>ABS('Data Analysis'!Z328-'Double Entry'!Z328)</f>
        <v>0</v>
      </c>
      <c r="AA328" s="125">
        <f>ABS('Data Analysis'!AA328-'Double Entry'!AA328)</f>
        <v>0</v>
      </c>
      <c r="AB328" s="125">
        <f>ABS('Data Analysis'!AB328-'Double Entry'!AB328)</f>
        <v>0</v>
      </c>
      <c r="AC328" s="125">
        <f>ABS('Data Analysis'!AC328-'Double Entry'!AC328)</f>
        <v>0</v>
      </c>
      <c r="AD328" s="125">
        <f>ABS('Data Analysis'!AD328-'Double Entry'!AD328)</f>
        <v>0</v>
      </c>
    </row>
    <row r="329" spans="1:30" ht="12.75">
      <c r="A329" s="124">
        <f t="shared" si="4"/>
      </c>
      <c r="B329" s="56"/>
      <c r="C329" s="57"/>
      <c r="E329" s="27"/>
      <c r="G329" s="125">
        <f>IF('Data Analysis'!G329='Double Entry'!G329,0,1)</f>
        <v>0</v>
      </c>
      <c r="H329" s="125">
        <f>ABS('Data Analysis'!H329-'Double Entry'!H329)</f>
        <v>0</v>
      </c>
      <c r="I329" s="125">
        <f>ABS('Data Analysis'!I329-'Double Entry'!I329)</f>
        <v>0</v>
      </c>
      <c r="J329" s="125">
        <f>ABS('Data Analysis'!J329-'Double Entry'!J329)</f>
        <v>0</v>
      </c>
      <c r="K329" s="125">
        <f>ABS('Data Analysis'!K329-'Double Entry'!K329)</f>
        <v>0</v>
      </c>
      <c r="L329" s="125">
        <f>ABS('Data Analysis'!L329-'Double Entry'!L329)</f>
        <v>0</v>
      </c>
      <c r="M329" s="125">
        <f>ABS('Data Analysis'!M329-'Double Entry'!M329)</f>
        <v>0</v>
      </c>
      <c r="N329" s="125">
        <f>ABS('Data Analysis'!N329-'Double Entry'!N329)</f>
        <v>0</v>
      </c>
      <c r="O329" s="125">
        <f>ABS('Data Analysis'!O329-'Double Entry'!O329)</f>
        <v>0</v>
      </c>
      <c r="P329" s="125">
        <f>ABS('Data Analysis'!P329-'Double Entry'!P329)</f>
        <v>0</v>
      </c>
      <c r="Q329" s="125">
        <f>ABS('Data Analysis'!Q329-'Double Entry'!Q329)</f>
        <v>0</v>
      </c>
      <c r="R329" s="125">
        <f>ABS('Data Analysis'!R329-'Double Entry'!R329)</f>
        <v>0</v>
      </c>
      <c r="S329" s="125">
        <f>ABS('Data Analysis'!S329-'Double Entry'!S329)</f>
        <v>0</v>
      </c>
      <c r="T329" s="125">
        <f>ABS('Data Analysis'!T329-'Double Entry'!T329)</f>
        <v>0</v>
      </c>
      <c r="U329" s="125">
        <f>ABS('Data Analysis'!U329-'Double Entry'!U329)</f>
        <v>0</v>
      </c>
      <c r="V329" s="125">
        <f>ABS('Data Analysis'!V329-'Double Entry'!V329)</f>
        <v>0</v>
      </c>
      <c r="W329" s="125">
        <f>ABS('Data Analysis'!W329-'Double Entry'!W329)</f>
        <v>0</v>
      </c>
      <c r="X329" s="125">
        <f>ABS('Data Analysis'!X329-'Double Entry'!X329)</f>
        <v>0</v>
      </c>
      <c r="Y329" s="125">
        <f>ABS('Data Analysis'!Y329-'Double Entry'!Y329)</f>
        <v>0</v>
      </c>
      <c r="Z329" s="125">
        <f>ABS('Data Analysis'!Z329-'Double Entry'!Z329)</f>
        <v>0</v>
      </c>
      <c r="AA329" s="125">
        <f>ABS('Data Analysis'!AA329-'Double Entry'!AA329)</f>
        <v>0</v>
      </c>
      <c r="AB329" s="125">
        <f>ABS('Data Analysis'!AB329-'Double Entry'!AB329)</f>
        <v>0</v>
      </c>
      <c r="AC329" s="125">
        <f>ABS('Data Analysis'!AC329-'Double Entry'!AC329)</f>
        <v>0</v>
      </c>
      <c r="AD329" s="125">
        <f>ABS('Data Analysis'!AD329-'Double Entry'!AD329)</f>
        <v>0</v>
      </c>
    </row>
    <row r="330" spans="1:30" ht="12.75">
      <c r="A330" s="124">
        <f t="shared" si="4"/>
      </c>
      <c r="B330" s="56"/>
      <c r="C330" s="57"/>
      <c r="E330" s="27"/>
      <c r="G330" s="125">
        <f>IF('Data Analysis'!G330='Double Entry'!G330,0,1)</f>
        <v>0</v>
      </c>
      <c r="H330" s="125">
        <f>ABS('Data Analysis'!H330-'Double Entry'!H330)</f>
        <v>0</v>
      </c>
      <c r="I330" s="125">
        <f>ABS('Data Analysis'!I330-'Double Entry'!I330)</f>
        <v>0</v>
      </c>
      <c r="J330" s="125">
        <f>ABS('Data Analysis'!J330-'Double Entry'!J330)</f>
        <v>0</v>
      </c>
      <c r="K330" s="125">
        <f>ABS('Data Analysis'!K330-'Double Entry'!K330)</f>
        <v>0</v>
      </c>
      <c r="L330" s="125">
        <f>ABS('Data Analysis'!L330-'Double Entry'!L330)</f>
        <v>0</v>
      </c>
      <c r="M330" s="125">
        <f>ABS('Data Analysis'!M330-'Double Entry'!M330)</f>
        <v>0</v>
      </c>
      <c r="N330" s="125">
        <f>ABS('Data Analysis'!N330-'Double Entry'!N330)</f>
        <v>0</v>
      </c>
      <c r="O330" s="125">
        <f>ABS('Data Analysis'!O330-'Double Entry'!O330)</f>
        <v>0</v>
      </c>
      <c r="P330" s="125">
        <f>ABS('Data Analysis'!P330-'Double Entry'!P330)</f>
        <v>0</v>
      </c>
      <c r="Q330" s="125">
        <f>ABS('Data Analysis'!Q330-'Double Entry'!Q330)</f>
        <v>0</v>
      </c>
      <c r="R330" s="125">
        <f>ABS('Data Analysis'!R330-'Double Entry'!R330)</f>
        <v>0</v>
      </c>
      <c r="S330" s="125">
        <f>ABS('Data Analysis'!S330-'Double Entry'!S330)</f>
        <v>0</v>
      </c>
      <c r="T330" s="125">
        <f>ABS('Data Analysis'!T330-'Double Entry'!T330)</f>
        <v>0</v>
      </c>
      <c r="U330" s="125">
        <f>ABS('Data Analysis'!U330-'Double Entry'!U330)</f>
        <v>0</v>
      </c>
      <c r="V330" s="125">
        <f>ABS('Data Analysis'!V330-'Double Entry'!V330)</f>
        <v>0</v>
      </c>
      <c r="W330" s="125">
        <f>ABS('Data Analysis'!W330-'Double Entry'!W330)</f>
        <v>0</v>
      </c>
      <c r="X330" s="125">
        <f>ABS('Data Analysis'!X330-'Double Entry'!X330)</f>
        <v>0</v>
      </c>
      <c r="Y330" s="125">
        <f>ABS('Data Analysis'!Y330-'Double Entry'!Y330)</f>
        <v>0</v>
      </c>
      <c r="Z330" s="125">
        <f>ABS('Data Analysis'!Z330-'Double Entry'!Z330)</f>
        <v>0</v>
      </c>
      <c r="AA330" s="125">
        <f>ABS('Data Analysis'!AA330-'Double Entry'!AA330)</f>
        <v>0</v>
      </c>
      <c r="AB330" s="125">
        <f>ABS('Data Analysis'!AB330-'Double Entry'!AB330)</f>
        <v>0</v>
      </c>
      <c r="AC330" s="125">
        <f>ABS('Data Analysis'!AC330-'Double Entry'!AC330)</f>
        <v>0</v>
      </c>
      <c r="AD330" s="125">
        <f>ABS('Data Analysis'!AD330-'Double Entry'!AD330)</f>
        <v>0</v>
      </c>
    </row>
    <row r="331" spans="1:30" ht="12.75">
      <c r="A331" s="124">
        <f t="shared" si="4"/>
      </c>
      <c r="B331" s="56"/>
      <c r="C331" s="57"/>
      <c r="E331" s="27"/>
      <c r="G331" s="125">
        <f>IF('Data Analysis'!G331='Double Entry'!G331,0,1)</f>
        <v>0</v>
      </c>
      <c r="H331" s="125">
        <f>ABS('Data Analysis'!H331-'Double Entry'!H331)</f>
        <v>0</v>
      </c>
      <c r="I331" s="125">
        <f>ABS('Data Analysis'!I331-'Double Entry'!I331)</f>
        <v>0</v>
      </c>
      <c r="J331" s="125">
        <f>ABS('Data Analysis'!J331-'Double Entry'!J331)</f>
        <v>0</v>
      </c>
      <c r="K331" s="125">
        <f>ABS('Data Analysis'!K331-'Double Entry'!K331)</f>
        <v>0</v>
      </c>
      <c r="L331" s="125">
        <f>ABS('Data Analysis'!L331-'Double Entry'!L331)</f>
        <v>0</v>
      </c>
      <c r="M331" s="125">
        <f>ABS('Data Analysis'!M331-'Double Entry'!M331)</f>
        <v>0</v>
      </c>
      <c r="N331" s="125">
        <f>ABS('Data Analysis'!N331-'Double Entry'!N331)</f>
        <v>0</v>
      </c>
      <c r="O331" s="125">
        <f>ABS('Data Analysis'!O331-'Double Entry'!O331)</f>
        <v>0</v>
      </c>
      <c r="P331" s="125">
        <f>ABS('Data Analysis'!P331-'Double Entry'!P331)</f>
        <v>0</v>
      </c>
      <c r="Q331" s="125">
        <f>ABS('Data Analysis'!Q331-'Double Entry'!Q331)</f>
        <v>0</v>
      </c>
      <c r="R331" s="125">
        <f>ABS('Data Analysis'!R331-'Double Entry'!R331)</f>
        <v>0</v>
      </c>
      <c r="S331" s="125">
        <f>ABS('Data Analysis'!S331-'Double Entry'!S331)</f>
        <v>0</v>
      </c>
      <c r="T331" s="125">
        <f>ABS('Data Analysis'!T331-'Double Entry'!T331)</f>
        <v>0</v>
      </c>
      <c r="U331" s="125">
        <f>ABS('Data Analysis'!U331-'Double Entry'!U331)</f>
        <v>0</v>
      </c>
      <c r="V331" s="125">
        <f>ABS('Data Analysis'!V331-'Double Entry'!V331)</f>
        <v>0</v>
      </c>
      <c r="W331" s="125">
        <f>ABS('Data Analysis'!W331-'Double Entry'!W331)</f>
        <v>0</v>
      </c>
      <c r="X331" s="125">
        <f>ABS('Data Analysis'!X331-'Double Entry'!X331)</f>
        <v>0</v>
      </c>
      <c r="Y331" s="125">
        <f>ABS('Data Analysis'!Y331-'Double Entry'!Y331)</f>
        <v>0</v>
      </c>
      <c r="Z331" s="125">
        <f>ABS('Data Analysis'!Z331-'Double Entry'!Z331)</f>
        <v>0</v>
      </c>
      <c r="AA331" s="125">
        <f>ABS('Data Analysis'!AA331-'Double Entry'!AA331)</f>
        <v>0</v>
      </c>
      <c r="AB331" s="125">
        <f>ABS('Data Analysis'!AB331-'Double Entry'!AB331)</f>
        <v>0</v>
      </c>
      <c r="AC331" s="125">
        <f>ABS('Data Analysis'!AC331-'Double Entry'!AC331)</f>
        <v>0</v>
      </c>
      <c r="AD331" s="125">
        <f>ABS('Data Analysis'!AD331-'Double Entry'!AD331)</f>
        <v>0</v>
      </c>
    </row>
    <row r="332" spans="1:30" ht="12.75">
      <c r="A332" s="124">
        <f t="shared" si="4"/>
      </c>
      <c r="G332" s="58"/>
      <c r="O332" s="5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15" ht="12.75">
      <c r="A333" s="124">
        <f t="shared" si="4"/>
      </c>
      <c r="G333" s="56"/>
      <c r="O333" s="5"/>
    </row>
    <row r="334" spans="1:30" ht="12.75">
      <c r="A334" s="124">
        <f t="shared" si="4"/>
      </c>
      <c r="G334" s="56"/>
      <c r="O334" s="5"/>
      <c r="AA334" s="6"/>
      <c r="AB334" s="6"/>
      <c r="AC334" s="6"/>
      <c r="AD334" s="6"/>
    </row>
    <row r="335" spans="1:15" ht="12.75">
      <c r="A335" s="124">
        <f t="shared" si="4"/>
      </c>
      <c r="G335" s="56"/>
      <c r="O335" s="5"/>
    </row>
    <row r="336" spans="1:15" ht="12.75">
      <c r="A336" s="124">
        <f t="shared" si="4"/>
      </c>
      <c r="G336" s="56"/>
      <c r="O336" s="5"/>
    </row>
    <row r="337" spans="1:15" ht="12.75">
      <c r="A337" s="124">
        <f t="shared" si="4"/>
      </c>
      <c r="G337" s="56"/>
      <c r="O337" s="5"/>
    </row>
    <row r="338" spans="1:15" ht="12.75">
      <c r="A338" s="124">
        <f t="shared" si="4"/>
      </c>
      <c r="G338" s="56"/>
      <c r="O338" s="5"/>
    </row>
    <row r="339" spans="1:15" ht="12.75">
      <c r="A339" s="124">
        <f t="shared" si="4"/>
      </c>
      <c r="G339" s="56"/>
      <c r="M339" s="36"/>
      <c r="O339" s="5"/>
    </row>
    <row r="340" spans="1:30" ht="12.75">
      <c r="A340" s="124">
        <f t="shared" si="4"/>
      </c>
      <c r="G340" s="39"/>
      <c r="H340" s="125">
        <f>IF('Data Analysis'!H340='Double Entry'!H340,0,1)</f>
        <v>0</v>
      </c>
      <c r="I340" s="126"/>
      <c r="L340" s="125">
        <f>IF('Data Analysis'!L340='Double Entry'!L340,0,1)</f>
        <v>0</v>
      </c>
      <c r="M340" s="126"/>
      <c r="O340" s="5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05">
      <c r="A341" s="124">
        <f t="shared" si="4"/>
      </c>
      <c r="B341" s="6"/>
      <c r="C341" s="6"/>
      <c r="D341" s="6"/>
      <c r="E341" s="6"/>
      <c r="F341" s="6"/>
      <c r="G341" s="12" t="s">
        <v>11</v>
      </c>
      <c r="H341" s="13" t="s">
        <v>12</v>
      </c>
      <c r="I341" s="13" t="s">
        <v>13</v>
      </c>
      <c r="J341" s="13" t="s">
        <v>14</v>
      </c>
      <c r="K341" s="13" t="s">
        <v>15</v>
      </c>
      <c r="L341" s="13" t="s">
        <v>16</v>
      </c>
      <c r="M341" s="13" t="s">
        <v>17</v>
      </c>
      <c r="N341" s="6" t="s">
        <v>18</v>
      </c>
      <c r="O341" s="6" t="s">
        <v>19</v>
      </c>
      <c r="P341" s="15" t="s">
        <v>20</v>
      </c>
      <c r="Q341" s="15" t="s">
        <v>21</v>
      </c>
      <c r="R341" s="15" t="s">
        <v>22</v>
      </c>
      <c r="S341" s="15" t="s">
        <v>23</v>
      </c>
      <c r="T341" s="15" t="s">
        <v>24</v>
      </c>
      <c r="U341" s="15" t="s">
        <v>20</v>
      </c>
      <c r="V341" s="15" t="s">
        <v>21</v>
      </c>
      <c r="W341" s="15" t="s">
        <v>22</v>
      </c>
      <c r="X341" s="15" t="s">
        <v>23</v>
      </c>
      <c r="Y341" s="15" t="s">
        <v>24</v>
      </c>
      <c r="Z341" s="15" t="s">
        <v>20</v>
      </c>
      <c r="AA341" s="15" t="s">
        <v>21</v>
      </c>
      <c r="AB341" s="15" t="s">
        <v>22</v>
      </c>
      <c r="AC341" s="15" t="s">
        <v>23</v>
      </c>
      <c r="AD341" s="15" t="s">
        <v>24</v>
      </c>
    </row>
    <row r="342" spans="1:30" ht="12.75">
      <c r="A342" s="124">
        <f t="shared" si="4"/>
      </c>
      <c r="B342" s="56"/>
      <c r="C342" s="57"/>
      <c r="E342" s="27"/>
      <c r="G342" s="125">
        <f>IF('Data Analysis'!G342='Double Entry'!G342,0,1)</f>
        <v>0</v>
      </c>
      <c r="H342" s="125">
        <f>ABS('Data Analysis'!H342-'Double Entry'!H342)</f>
        <v>0</v>
      </c>
      <c r="I342" s="125">
        <f>ABS('Data Analysis'!I342-'Double Entry'!I342)</f>
        <v>0</v>
      </c>
      <c r="J342" s="125">
        <f>ABS('Data Analysis'!J342-'Double Entry'!J342)</f>
        <v>0</v>
      </c>
      <c r="K342" s="125">
        <f>ABS('Data Analysis'!K342-'Double Entry'!K342)</f>
        <v>0</v>
      </c>
      <c r="L342" s="125">
        <f>ABS('Data Analysis'!L342-'Double Entry'!L342)</f>
        <v>0</v>
      </c>
      <c r="M342" s="125">
        <f>ABS('Data Analysis'!M342-'Double Entry'!M342)</f>
        <v>0</v>
      </c>
      <c r="N342" s="125">
        <f>ABS('Data Analysis'!N342-'Double Entry'!N342)</f>
        <v>0</v>
      </c>
      <c r="O342" s="125">
        <f>ABS('Data Analysis'!O342-'Double Entry'!O342)</f>
        <v>0</v>
      </c>
      <c r="P342" s="125">
        <f>ABS('Data Analysis'!P342-'Double Entry'!P342)</f>
        <v>0</v>
      </c>
      <c r="Q342" s="125">
        <f>ABS('Data Analysis'!Q342-'Double Entry'!Q342)</f>
        <v>0</v>
      </c>
      <c r="R342" s="125">
        <f>ABS('Data Analysis'!R342-'Double Entry'!R342)</f>
        <v>0</v>
      </c>
      <c r="S342" s="125">
        <f>ABS('Data Analysis'!S342-'Double Entry'!S342)</f>
        <v>0</v>
      </c>
      <c r="T342" s="125">
        <f>ABS('Data Analysis'!T342-'Double Entry'!T342)</f>
        <v>0</v>
      </c>
      <c r="U342" s="125">
        <f>ABS('Data Analysis'!U342-'Double Entry'!U342)</f>
        <v>0</v>
      </c>
      <c r="V342" s="125">
        <f>ABS('Data Analysis'!V342-'Double Entry'!V342)</f>
        <v>0</v>
      </c>
      <c r="W342" s="125">
        <f>ABS('Data Analysis'!W342-'Double Entry'!W342)</f>
        <v>0</v>
      </c>
      <c r="X342" s="125">
        <f>ABS('Data Analysis'!X342-'Double Entry'!X342)</f>
        <v>0</v>
      </c>
      <c r="Y342" s="125">
        <f>ABS('Data Analysis'!Y342-'Double Entry'!Y342)</f>
        <v>0</v>
      </c>
      <c r="Z342" s="125">
        <f>ABS('Data Analysis'!Z342-'Double Entry'!Z342)</f>
        <v>0</v>
      </c>
      <c r="AA342" s="125">
        <f>ABS('Data Analysis'!AA342-'Double Entry'!AA342)</f>
        <v>0</v>
      </c>
      <c r="AB342" s="125">
        <f>ABS('Data Analysis'!AB342-'Double Entry'!AB342)</f>
        <v>0</v>
      </c>
      <c r="AC342" s="125">
        <f>ABS('Data Analysis'!AC342-'Double Entry'!AC342)</f>
        <v>0</v>
      </c>
      <c r="AD342" s="125">
        <f>ABS('Data Analysis'!AD342-'Double Entry'!AD342)</f>
        <v>0</v>
      </c>
    </row>
    <row r="343" spans="1:30" ht="12.75">
      <c r="A343" s="124">
        <f t="shared" si="4"/>
      </c>
      <c r="B343" s="56"/>
      <c r="C343" s="57"/>
      <c r="E343" s="27"/>
      <c r="G343" s="125">
        <f>IF('Data Analysis'!G343='Double Entry'!G343,0,1)</f>
        <v>0</v>
      </c>
      <c r="H343" s="125">
        <f>ABS('Data Analysis'!H343-'Double Entry'!H343)</f>
        <v>0</v>
      </c>
      <c r="I343" s="125">
        <f>ABS('Data Analysis'!I343-'Double Entry'!I343)</f>
        <v>0</v>
      </c>
      <c r="J343" s="125">
        <f>ABS('Data Analysis'!J343-'Double Entry'!J343)</f>
        <v>0</v>
      </c>
      <c r="K343" s="125">
        <f>ABS('Data Analysis'!K343-'Double Entry'!K343)</f>
        <v>0</v>
      </c>
      <c r="L343" s="125">
        <f>ABS('Data Analysis'!L343-'Double Entry'!L343)</f>
        <v>0</v>
      </c>
      <c r="M343" s="125">
        <f>ABS('Data Analysis'!M343-'Double Entry'!M343)</f>
        <v>0</v>
      </c>
      <c r="N343" s="125">
        <f>ABS('Data Analysis'!N343-'Double Entry'!N343)</f>
        <v>0</v>
      </c>
      <c r="O343" s="125">
        <f>ABS('Data Analysis'!O343-'Double Entry'!O343)</f>
        <v>0</v>
      </c>
      <c r="P343" s="125">
        <f>ABS('Data Analysis'!P343-'Double Entry'!P343)</f>
        <v>0</v>
      </c>
      <c r="Q343" s="125">
        <f>ABS('Data Analysis'!Q343-'Double Entry'!Q343)</f>
        <v>0</v>
      </c>
      <c r="R343" s="125">
        <f>ABS('Data Analysis'!R343-'Double Entry'!R343)</f>
        <v>0</v>
      </c>
      <c r="S343" s="125">
        <f>ABS('Data Analysis'!S343-'Double Entry'!S343)</f>
        <v>0</v>
      </c>
      <c r="T343" s="125">
        <f>ABS('Data Analysis'!T343-'Double Entry'!T343)</f>
        <v>0</v>
      </c>
      <c r="U343" s="125">
        <f>ABS('Data Analysis'!U343-'Double Entry'!U343)</f>
        <v>0</v>
      </c>
      <c r="V343" s="125">
        <f>ABS('Data Analysis'!V343-'Double Entry'!V343)</f>
        <v>0</v>
      </c>
      <c r="W343" s="125">
        <f>ABS('Data Analysis'!W343-'Double Entry'!W343)</f>
        <v>0</v>
      </c>
      <c r="X343" s="125">
        <f>ABS('Data Analysis'!X343-'Double Entry'!X343)</f>
        <v>0</v>
      </c>
      <c r="Y343" s="125">
        <f>ABS('Data Analysis'!Y343-'Double Entry'!Y343)</f>
        <v>0</v>
      </c>
      <c r="Z343" s="125">
        <f>ABS('Data Analysis'!Z343-'Double Entry'!Z343)</f>
        <v>0</v>
      </c>
      <c r="AA343" s="125">
        <f>ABS('Data Analysis'!AA343-'Double Entry'!AA343)</f>
        <v>0</v>
      </c>
      <c r="AB343" s="125">
        <f>ABS('Data Analysis'!AB343-'Double Entry'!AB343)</f>
        <v>0</v>
      </c>
      <c r="AC343" s="125">
        <f>ABS('Data Analysis'!AC343-'Double Entry'!AC343)</f>
        <v>0</v>
      </c>
      <c r="AD343" s="125">
        <f>ABS('Data Analysis'!AD343-'Double Entry'!AD343)</f>
        <v>0</v>
      </c>
    </row>
    <row r="344" spans="1:30" ht="12.75">
      <c r="A344" s="124">
        <f t="shared" si="4"/>
      </c>
      <c r="B344" s="56"/>
      <c r="C344" s="57"/>
      <c r="E344" s="27"/>
      <c r="G344" s="125">
        <f>IF('Data Analysis'!G344='Double Entry'!G344,0,1)</f>
        <v>0</v>
      </c>
      <c r="H344" s="125">
        <f>ABS('Data Analysis'!H344-'Double Entry'!H344)</f>
        <v>0</v>
      </c>
      <c r="I344" s="125">
        <f>ABS('Data Analysis'!I344-'Double Entry'!I344)</f>
        <v>0</v>
      </c>
      <c r="J344" s="125">
        <f>ABS('Data Analysis'!J344-'Double Entry'!J344)</f>
        <v>0</v>
      </c>
      <c r="K344" s="125">
        <f>ABS('Data Analysis'!K344-'Double Entry'!K344)</f>
        <v>0</v>
      </c>
      <c r="L344" s="125">
        <f>ABS('Data Analysis'!L344-'Double Entry'!L344)</f>
        <v>0</v>
      </c>
      <c r="M344" s="125">
        <f>ABS('Data Analysis'!M344-'Double Entry'!M344)</f>
        <v>0</v>
      </c>
      <c r="N344" s="125">
        <f>ABS('Data Analysis'!N344-'Double Entry'!N344)</f>
        <v>0</v>
      </c>
      <c r="O344" s="125">
        <f>ABS('Data Analysis'!O344-'Double Entry'!O344)</f>
        <v>0</v>
      </c>
      <c r="P344" s="125">
        <f>ABS('Data Analysis'!P344-'Double Entry'!P344)</f>
        <v>0</v>
      </c>
      <c r="Q344" s="125">
        <f>ABS('Data Analysis'!Q344-'Double Entry'!Q344)</f>
        <v>0</v>
      </c>
      <c r="R344" s="125">
        <f>ABS('Data Analysis'!R344-'Double Entry'!R344)</f>
        <v>0</v>
      </c>
      <c r="S344" s="125">
        <f>ABS('Data Analysis'!S344-'Double Entry'!S344)</f>
        <v>0</v>
      </c>
      <c r="T344" s="125">
        <f>ABS('Data Analysis'!T344-'Double Entry'!T344)</f>
        <v>0</v>
      </c>
      <c r="U344" s="125">
        <f>ABS('Data Analysis'!U344-'Double Entry'!U344)</f>
        <v>0</v>
      </c>
      <c r="V344" s="125">
        <f>ABS('Data Analysis'!V344-'Double Entry'!V344)</f>
        <v>0</v>
      </c>
      <c r="W344" s="125">
        <f>ABS('Data Analysis'!W344-'Double Entry'!W344)</f>
        <v>0</v>
      </c>
      <c r="X344" s="125">
        <f>ABS('Data Analysis'!X344-'Double Entry'!X344)</f>
        <v>0</v>
      </c>
      <c r="Y344" s="125">
        <f>ABS('Data Analysis'!Y344-'Double Entry'!Y344)</f>
        <v>0</v>
      </c>
      <c r="Z344" s="125">
        <f>ABS('Data Analysis'!Z344-'Double Entry'!Z344)</f>
        <v>0</v>
      </c>
      <c r="AA344" s="125">
        <f>ABS('Data Analysis'!AA344-'Double Entry'!AA344)</f>
        <v>0</v>
      </c>
      <c r="AB344" s="125">
        <f>ABS('Data Analysis'!AB344-'Double Entry'!AB344)</f>
        <v>0</v>
      </c>
      <c r="AC344" s="125">
        <f>ABS('Data Analysis'!AC344-'Double Entry'!AC344)</f>
        <v>0</v>
      </c>
      <c r="AD344" s="125">
        <f>ABS('Data Analysis'!AD344-'Double Entry'!AD344)</f>
        <v>0</v>
      </c>
    </row>
    <row r="345" spans="1:30" ht="12.75">
      <c r="A345" s="124">
        <f t="shared" si="4"/>
      </c>
      <c r="B345" s="56"/>
      <c r="C345" s="57"/>
      <c r="E345" s="27"/>
      <c r="G345" s="125">
        <f>IF('Data Analysis'!G345='Double Entry'!G345,0,1)</f>
        <v>0</v>
      </c>
      <c r="H345" s="125">
        <f>ABS('Data Analysis'!H345-'Double Entry'!H345)</f>
        <v>0</v>
      </c>
      <c r="I345" s="125">
        <f>ABS('Data Analysis'!I345-'Double Entry'!I345)</f>
        <v>0</v>
      </c>
      <c r="J345" s="125">
        <f>ABS('Data Analysis'!J345-'Double Entry'!J345)</f>
        <v>0</v>
      </c>
      <c r="K345" s="125">
        <f>ABS('Data Analysis'!K345-'Double Entry'!K345)</f>
        <v>0</v>
      </c>
      <c r="L345" s="125">
        <f>ABS('Data Analysis'!L345-'Double Entry'!L345)</f>
        <v>0</v>
      </c>
      <c r="M345" s="125">
        <f>ABS('Data Analysis'!M345-'Double Entry'!M345)</f>
        <v>0</v>
      </c>
      <c r="N345" s="125">
        <f>ABS('Data Analysis'!N345-'Double Entry'!N345)</f>
        <v>0</v>
      </c>
      <c r="O345" s="125">
        <f>ABS('Data Analysis'!O345-'Double Entry'!O345)</f>
        <v>0</v>
      </c>
      <c r="P345" s="125">
        <f>ABS('Data Analysis'!P345-'Double Entry'!P345)</f>
        <v>0</v>
      </c>
      <c r="Q345" s="125">
        <f>ABS('Data Analysis'!Q345-'Double Entry'!Q345)</f>
        <v>0</v>
      </c>
      <c r="R345" s="125">
        <f>ABS('Data Analysis'!R345-'Double Entry'!R345)</f>
        <v>0</v>
      </c>
      <c r="S345" s="125">
        <f>ABS('Data Analysis'!S345-'Double Entry'!S345)</f>
        <v>0</v>
      </c>
      <c r="T345" s="125">
        <f>ABS('Data Analysis'!T345-'Double Entry'!T345)</f>
        <v>0</v>
      </c>
      <c r="U345" s="125">
        <f>ABS('Data Analysis'!U345-'Double Entry'!U345)</f>
        <v>0</v>
      </c>
      <c r="V345" s="125">
        <f>ABS('Data Analysis'!V345-'Double Entry'!V345)</f>
        <v>0</v>
      </c>
      <c r="W345" s="125">
        <f>ABS('Data Analysis'!W345-'Double Entry'!W345)</f>
        <v>0</v>
      </c>
      <c r="X345" s="125">
        <f>ABS('Data Analysis'!X345-'Double Entry'!X345)</f>
        <v>0</v>
      </c>
      <c r="Y345" s="125">
        <f>ABS('Data Analysis'!Y345-'Double Entry'!Y345)</f>
        <v>0</v>
      </c>
      <c r="Z345" s="125">
        <f>ABS('Data Analysis'!Z345-'Double Entry'!Z345)</f>
        <v>0</v>
      </c>
      <c r="AA345" s="125">
        <f>ABS('Data Analysis'!AA345-'Double Entry'!AA345)</f>
        <v>0</v>
      </c>
      <c r="AB345" s="125">
        <f>ABS('Data Analysis'!AB345-'Double Entry'!AB345)</f>
        <v>0</v>
      </c>
      <c r="AC345" s="125">
        <f>ABS('Data Analysis'!AC345-'Double Entry'!AC345)</f>
        <v>0</v>
      </c>
      <c r="AD345" s="125">
        <f>ABS('Data Analysis'!AD345-'Double Entry'!AD345)</f>
        <v>0</v>
      </c>
    </row>
    <row r="346" spans="1:30" ht="12.75">
      <c r="A346" s="124">
        <f t="shared" si="4"/>
      </c>
      <c r="B346" s="56"/>
      <c r="C346" s="57"/>
      <c r="E346" s="27"/>
      <c r="G346" s="125">
        <f>IF('Data Analysis'!G346='Double Entry'!G346,0,1)</f>
        <v>0</v>
      </c>
      <c r="H346" s="125">
        <f>ABS('Data Analysis'!H346-'Double Entry'!H346)</f>
        <v>0</v>
      </c>
      <c r="I346" s="125">
        <f>ABS('Data Analysis'!I346-'Double Entry'!I346)</f>
        <v>0</v>
      </c>
      <c r="J346" s="125">
        <f>ABS('Data Analysis'!J346-'Double Entry'!J346)</f>
        <v>0</v>
      </c>
      <c r="K346" s="125">
        <f>ABS('Data Analysis'!K346-'Double Entry'!K346)</f>
        <v>0</v>
      </c>
      <c r="L346" s="125">
        <f>ABS('Data Analysis'!L346-'Double Entry'!L346)</f>
        <v>0</v>
      </c>
      <c r="M346" s="125">
        <f>ABS('Data Analysis'!M346-'Double Entry'!M346)</f>
        <v>0</v>
      </c>
      <c r="N346" s="125">
        <f>ABS('Data Analysis'!N346-'Double Entry'!N346)</f>
        <v>0</v>
      </c>
      <c r="O346" s="125">
        <f>ABS('Data Analysis'!O346-'Double Entry'!O346)</f>
        <v>0</v>
      </c>
      <c r="P346" s="125">
        <f>ABS('Data Analysis'!P346-'Double Entry'!P346)</f>
        <v>0</v>
      </c>
      <c r="Q346" s="125">
        <f>ABS('Data Analysis'!Q346-'Double Entry'!Q346)</f>
        <v>0</v>
      </c>
      <c r="R346" s="125">
        <f>ABS('Data Analysis'!R346-'Double Entry'!R346)</f>
        <v>0</v>
      </c>
      <c r="S346" s="125">
        <f>ABS('Data Analysis'!S346-'Double Entry'!S346)</f>
        <v>0</v>
      </c>
      <c r="T346" s="125">
        <f>ABS('Data Analysis'!T346-'Double Entry'!T346)</f>
        <v>0</v>
      </c>
      <c r="U346" s="125">
        <f>ABS('Data Analysis'!U346-'Double Entry'!U346)</f>
        <v>0</v>
      </c>
      <c r="V346" s="125">
        <f>ABS('Data Analysis'!V346-'Double Entry'!V346)</f>
        <v>0</v>
      </c>
      <c r="W346" s="125">
        <f>ABS('Data Analysis'!W346-'Double Entry'!W346)</f>
        <v>0</v>
      </c>
      <c r="X346" s="125">
        <f>ABS('Data Analysis'!X346-'Double Entry'!X346)</f>
        <v>0</v>
      </c>
      <c r="Y346" s="125">
        <f>ABS('Data Analysis'!Y346-'Double Entry'!Y346)</f>
        <v>0</v>
      </c>
      <c r="Z346" s="125">
        <f>ABS('Data Analysis'!Z346-'Double Entry'!Z346)</f>
        <v>0</v>
      </c>
      <c r="AA346" s="125">
        <f>ABS('Data Analysis'!AA346-'Double Entry'!AA346)</f>
        <v>0</v>
      </c>
      <c r="AB346" s="125">
        <f>ABS('Data Analysis'!AB346-'Double Entry'!AB346)</f>
        <v>0</v>
      </c>
      <c r="AC346" s="125">
        <f>ABS('Data Analysis'!AC346-'Double Entry'!AC346)</f>
        <v>0</v>
      </c>
      <c r="AD346" s="125">
        <f>ABS('Data Analysis'!AD346-'Double Entry'!AD346)</f>
        <v>0</v>
      </c>
    </row>
    <row r="347" spans="1:30" ht="12.75">
      <c r="A347" s="124">
        <f t="shared" si="4"/>
      </c>
      <c r="B347" s="56"/>
      <c r="C347" s="57"/>
      <c r="E347" s="27"/>
      <c r="G347" s="125">
        <f>IF('Data Analysis'!G347='Double Entry'!G347,0,1)</f>
        <v>0</v>
      </c>
      <c r="H347" s="125">
        <f>ABS('Data Analysis'!H347-'Double Entry'!H347)</f>
        <v>0</v>
      </c>
      <c r="I347" s="125">
        <f>ABS('Data Analysis'!I347-'Double Entry'!I347)</f>
        <v>0</v>
      </c>
      <c r="J347" s="125">
        <f>ABS('Data Analysis'!J347-'Double Entry'!J347)</f>
        <v>0</v>
      </c>
      <c r="K347" s="125">
        <f>ABS('Data Analysis'!K347-'Double Entry'!K347)</f>
        <v>0</v>
      </c>
      <c r="L347" s="125">
        <f>ABS('Data Analysis'!L347-'Double Entry'!L347)</f>
        <v>0</v>
      </c>
      <c r="M347" s="125">
        <f>ABS('Data Analysis'!M347-'Double Entry'!M347)</f>
        <v>0</v>
      </c>
      <c r="N347" s="125">
        <f>ABS('Data Analysis'!N347-'Double Entry'!N347)</f>
        <v>0</v>
      </c>
      <c r="O347" s="125">
        <f>ABS('Data Analysis'!O347-'Double Entry'!O347)</f>
        <v>0</v>
      </c>
      <c r="P347" s="125">
        <f>ABS('Data Analysis'!P347-'Double Entry'!P347)</f>
        <v>0</v>
      </c>
      <c r="Q347" s="125">
        <f>ABS('Data Analysis'!Q347-'Double Entry'!Q347)</f>
        <v>0</v>
      </c>
      <c r="R347" s="125">
        <f>ABS('Data Analysis'!R347-'Double Entry'!R347)</f>
        <v>0</v>
      </c>
      <c r="S347" s="125">
        <f>ABS('Data Analysis'!S347-'Double Entry'!S347)</f>
        <v>0</v>
      </c>
      <c r="T347" s="125">
        <f>ABS('Data Analysis'!T347-'Double Entry'!T347)</f>
        <v>0</v>
      </c>
      <c r="U347" s="125">
        <f>ABS('Data Analysis'!U347-'Double Entry'!U347)</f>
        <v>0</v>
      </c>
      <c r="V347" s="125">
        <f>ABS('Data Analysis'!V347-'Double Entry'!V347)</f>
        <v>0</v>
      </c>
      <c r="W347" s="125">
        <f>ABS('Data Analysis'!W347-'Double Entry'!W347)</f>
        <v>0</v>
      </c>
      <c r="X347" s="125">
        <f>ABS('Data Analysis'!X347-'Double Entry'!X347)</f>
        <v>0</v>
      </c>
      <c r="Y347" s="125">
        <f>ABS('Data Analysis'!Y347-'Double Entry'!Y347)</f>
        <v>0</v>
      </c>
      <c r="Z347" s="125">
        <f>ABS('Data Analysis'!Z347-'Double Entry'!Z347)</f>
        <v>0</v>
      </c>
      <c r="AA347" s="125">
        <f>ABS('Data Analysis'!AA347-'Double Entry'!AA347)</f>
        <v>0</v>
      </c>
      <c r="AB347" s="125">
        <f>ABS('Data Analysis'!AB347-'Double Entry'!AB347)</f>
        <v>0</v>
      </c>
      <c r="AC347" s="125">
        <f>ABS('Data Analysis'!AC347-'Double Entry'!AC347)</f>
        <v>0</v>
      </c>
      <c r="AD347" s="125">
        <f>ABS('Data Analysis'!AD347-'Double Entry'!AD347)</f>
        <v>0</v>
      </c>
    </row>
    <row r="348" spans="1:30" ht="12.75">
      <c r="A348" s="124">
        <f t="shared" si="4"/>
      </c>
      <c r="B348" s="56"/>
      <c r="C348" s="57"/>
      <c r="E348" s="27"/>
      <c r="G348" s="125">
        <f>IF('Data Analysis'!G348='Double Entry'!G348,0,1)</f>
        <v>0</v>
      </c>
      <c r="H348" s="125">
        <f>ABS('Data Analysis'!H348-'Double Entry'!H348)</f>
        <v>0</v>
      </c>
      <c r="I348" s="125">
        <f>ABS('Data Analysis'!I348-'Double Entry'!I348)</f>
        <v>0</v>
      </c>
      <c r="J348" s="125">
        <f>ABS('Data Analysis'!J348-'Double Entry'!J348)</f>
        <v>0</v>
      </c>
      <c r="K348" s="125">
        <f>ABS('Data Analysis'!K348-'Double Entry'!K348)</f>
        <v>0</v>
      </c>
      <c r="L348" s="125">
        <f>ABS('Data Analysis'!L348-'Double Entry'!L348)</f>
        <v>0</v>
      </c>
      <c r="M348" s="125">
        <f>ABS('Data Analysis'!M348-'Double Entry'!M348)</f>
        <v>0</v>
      </c>
      <c r="N348" s="125">
        <f>ABS('Data Analysis'!N348-'Double Entry'!N348)</f>
        <v>0</v>
      </c>
      <c r="O348" s="125">
        <f>ABS('Data Analysis'!O348-'Double Entry'!O348)</f>
        <v>0</v>
      </c>
      <c r="P348" s="125">
        <f>ABS('Data Analysis'!P348-'Double Entry'!P348)</f>
        <v>0</v>
      </c>
      <c r="Q348" s="125">
        <f>ABS('Data Analysis'!Q348-'Double Entry'!Q348)</f>
        <v>0</v>
      </c>
      <c r="R348" s="125">
        <f>ABS('Data Analysis'!R348-'Double Entry'!R348)</f>
        <v>0</v>
      </c>
      <c r="S348" s="125">
        <f>ABS('Data Analysis'!S348-'Double Entry'!S348)</f>
        <v>0</v>
      </c>
      <c r="T348" s="125">
        <f>ABS('Data Analysis'!T348-'Double Entry'!T348)</f>
        <v>0</v>
      </c>
      <c r="U348" s="125">
        <f>ABS('Data Analysis'!U348-'Double Entry'!U348)</f>
        <v>0</v>
      </c>
      <c r="V348" s="125">
        <f>ABS('Data Analysis'!V348-'Double Entry'!V348)</f>
        <v>0</v>
      </c>
      <c r="W348" s="125">
        <f>ABS('Data Analysis'!W348-'Double Entry'!W348)</f>
        <v>0</v>
      </c>
      <c r="X348" s="125">
        <f>ABS('Data Analysis'!X348-'Double Entry'!X348)</f>
        <v>0</v>
      </c>
      <c r="Y348" s="125">
        <f>ABS('Data Analysis'!Y348-'Double Entry'!Y348)</f>
        <v>0</v>
      </c>
      <c r="Z348" s="125">
        <f>ABS('Data Analysis'!Z348-'Double Entry'!Z348)</f>
        <v>0</v>
      </c>
      <c r="AA348" s="125">
        <f>ABS('Data Analysis'!AA348-'Double Entry'!AA348)</f>
        <v>0</v>
      </c>
      <c r="AB348" s="125">
        <f>ABS('Data Analysis'!AB348-'Double Entry'!AB348)</f>
        <v>0</v>
      </c>
      <c r="AC348" s="125">
        <f>ABS('Data Analysis'!AC348-'Double Entry'!AC348)</f>
        <v>0</v>
      </c>
      <c r="AD348" s="125">
        <f>ABS('Data Analysis'!AD348-'Double Entry'!AD348)</f>
        <v>0</v>
      </c>
    </row>
    <row r="349" spans="1:30" ht="12.75">
      <c r="A349" s="124">
        <f t="shared" si="4"/>
      </c>
      <c r="B349" s="56"/>
      <c r="C349" s="57"/>
      <c r="E349" s="27"/>
      <c r="G349" s="125">
        <f>IF('Data Analysis'!G349='Double Entry'!G349,0,1)</f>
        <v>0</v>
      </c>
      <c r="H349" s="125">
        <f>ABS('Data Analysis'!H349-'Double Entry'!H349)</f>
        <v>0</v>
      </c>
      <c r="I349" s="125">
        <f>ABS('Data Analysis'!I349-'Double Entry'!I349)</f>
        <v>0</v>
      </c>
      <c r="J349" s="125">
        <f>ABS('Data Analysis'!J349-'Double Entry'!J349)</f>
        <v>0</v>
      </c>
      <c r="K349" s="125">
        <f>ABS('Data Analysis'!K349-'Double Entry'!K349)</f>
        <v>0</v>
      </c>
      <c r="L349" s="125">
        <f>ABS('Data Analysis'!L349-'Double Entry'!L349)</f>
        <v>0</v>
      </c>
      <c r="M349" s="125">
        <f>ABS('Data Analysis'!M349-'Double Entry'!M349)</f>
        <v>0</v>
      </c>
      <c r="N349" s="125">
        <f>ABS('Data Analysis'!N349-'Double Entry'!N349)</f>
        <v>0</v>
      </c>
      <c r="O349" s="125">
        <f>ABS('Data Analysis'!O349-'Double Entry'!O349)</f>
        <v>0</v>
      </c>
      <c r="P349" s="125">
        <f>ABS('Data Analysis'!P349-'Double Entry'!P349)</f>
        <v>0</v>
      </c>
      <c r="Q349" s="125">
        <f>ABS('Data Analysis'!Q349-'Double Entry'!Q349)</f>
        <v>0</v>
      </c>
      <c r="R349" s="125">
        <f>ABS('Data Analysis'!R349-'Double Entry'!R349)</f>
        <v>0</v>
      </c>
      <c r="S349" s="125">
        <f>ABS('Data Analysis'!S349-'Double Entry'!S349)</f>
        <v>0</v>
      </c>
      <c r="T349" s="125">
        <f>ABS('Data Analysis'!T349-'Double Entry'!T349)</f>
        <v>0</v>
      </c>
      <c r="U349" s="125">
        <f>ABS('Data Analysis'!U349-'Double Entry'!U349)</f>
        <v>0</v>
      </c>
      <c r="V349" s="125">
        <f>ABS('Data Analysis'!V349-'Double Entry'!V349)</f>
        <v>0</v>
      </c>
      <c r="W349" s="125">
        <f>ABS('Data Analysis'!W349-'Double Entry'!W349)</f>
        <v>0</v>
      </c>
      <c r="X349" s="125">
        <f>ABS('Data Analysis'!X349-'Double Entry'!X349)</f>
        <v>0</v>
      </c>
      <c r="Y349" s="125">
        <f>ABS('Data Analysis'!Y349-'Double Entry'!Y349)</f>
        <v>0</v>
      </c>
      <c r="Z349" s="125">
        <f>ABS('Data Analysis'!Z349-'Double Entry'!Z349)</f>
        <v>0</v>
      </c>
      <c r="AA349" s="125">
        <f>ABS('Data Analysis'!AA349-'Double Entry'!AA349)</f>
        <v>0</v>
      </c>
      <c r="AB349" s="125">
        <f>ABS('Data Analysis'!AB349-'Double Entry'!AB349)</f>
        <v>0</v>
      </c>
      <c r="AC349" s="125">
        <f>ABS('Data Analysis'!AC349-'Double Entry'!AC349)</f>
        <v>0</v>
      </c>
      <c r="AD349" s="125">
        <f>ABS('Data Analysis'!AD349-'Double Entry'!AD349)</f>
        <v>0</v>
      </c>
    </row>
    <row r="350" spans="1:30" ht="12.75">
      <c r="A350" s="124">
        <f t="shared" si="4"/>
      </c>
      <c r="B350" s="56"/>
      <c r="C350" s="57"/>
      <c r="E350" s="27"/>
      <c r="G350" s="125">
        <f>IF('Data Analysis'!G350='Double Entry'!G350,0,1)</f>
        <v>0</v>
      </c>
      <c r="H350" s="125">
        <f>ABS('Data Analysis'!H350-'Double Entry'!H350)</f>
        <v>0</v>
      </c>
      <c r="I350" s="125">
        <f>ABS('Data Analysis'!I350-'Double Entry'!I350)</f>
        <v>0</v>
      </c>
      <c r="J350" s="125">
        <f>ABS('Data Analysis'!J350-'Double Entry'!J350)</f>
        <v>0</v>
      </c>
      <c r="K350" s="125">
        <f>ABS('Data Analysis'!K350-'Double Entry'!K350)</f>
        <v>0</v>
      </c>
      <c r="L350" s="125">
        <f>ABS('Data Analysis'!L350-'Double Entry'!L350)</f>
        <v>0</v>
      </c>
      <c r="M350" s="125">
        <f>ABS('Data Analysis'!M350-'Double Entry'!M350)</f>
        <v>0</v>
      </c>
      <c r="N350" s="125">
        <f>ABS('Data Analysis'!N350-'Double Entry'!N350)</f>
        <v>0</v>
      </c>
      <c r="O350" s="125">
        <f>ABS('Data Analysis'!O350-'Double Entry'!O350)</f>
        <v>0</v>
      </c>
      <c r="P350" s="125">
        <f>ABS('Data Analysis'!P350-'Double Entry'!P350)</f>
        <v>0</v>
      </c>
      <c r="Q350" s="125">
        <f>ABS('Data Analysis'!Q350-'Double Entry'!Q350)</f>
        <v>0</v>
      </c>
      <c r="R350" s="125">
        <f>ABS('Data Analysis'!R350-'Double Entry'!R350)</f>
        <v>0</v>
      </c>
      <c r="S350" s="125">
        <f>ABS('Data Analysis'!S350-'Double Entry'!S350)</f>
        <v>0</v>
      </c>
      <c r="T350" s="125">
        <f>ABS('Data Analysis'!T350-'Double Entry'!T350)</f>
        <v>0</v>
      </c>
      <c r="U350" s="125">
        <f>ABS('Data Analysis'!U350-'Double Entry'!U350)</f>
        <v>0</v>
      </c>
      <c r="V350" s="125">
        <f>ABS('Data Analysis'!V350-'Double Entry'!V350)</f>
        <v>0</v>
      </c>
      <c r="W350" s="125">
        <f>ABS('Data Analysis'!W350-'Double Entry'!W350)</f>
        <v>0</v>
      </c>
      <c r="X350" s="125">
        <f>ABS('Data Analysis'!X350-'Double Entry'!X350)</f>
        <v>0</v>
      </c>
      <c r="Y350" s="125">
        <f>ABS('Data Analysis'!Y350-'Double Entry'!Y350)</f>
        <v>0</v>
      </c>
      <c r="Z350" s="125">
        <f>ABS('Data Analysis'!Z350-'Double Entry'!Z350)</f>
        <v>0</v>
      </c>
      <c r="AA350" s="125">
        <f>ABS('Data Analysis'!AA350-'Double Entry'!AA350)</f>
        <v>0</v>
      </c>
      <c r="AB350" s="125">
        <f>ABS('Data Analysis'!AB350-'Double Entry'!AB350)</f>
        <v>0</v>
      </c>
      <c r="AC350" s="125">
        <f>ABS('Data Analysis'!AC350-'Double Entry'!AC350)</f>
        <v>0</v>
      </c>
      <c r="AD350" s="125">
        <f>ABS('Data Analysis'!AD350-'Double Entry'!AD350)</f>
        <v>0</v>
      </c>
    </row>
    <row r="351" spans="1:30" ht="12.75">
      <c r="A351" s="124">
        <f t="shared" si="4"/>
      </c>
      <c r="B351" s="56"/>
      <c r="C351" s="57"/>
      <c r="E351" s="27"/>
      <c r="G351" s="125">
        <f>IF('Data Analysis'!G351='Double Entry'!G351,0,1)</f>
        <v>0</v>
      </c>
      <c r="H351" s="125">
        <f>ABS('Data Analysis'!H351-'Double Entry'!H351)</f>
        <v>0</v>
      </c>
      <c r="I351" s="125">
        <f>ABS('Data Analysis'!I351-'Double Entry'!I351)</f>
        <v>0</v>
      </c>
      <c r="J351" s="125">
        <f>ABS('Data Analysis'!J351-'Double Entry'!J351)</f>
        <v>0</v>
      </c>
      <c r="K351" s="125">
        <f>ABS('Data Analysis'!K351-'Double Entry'!K351)</f>
        <v>0</v>
      </c>
      <c r="L351" s="125">
        <f>ABS('Data Analysis'!L351-'Double Entry'!L351)</f>
        <v>0</v>
      </c>
      <c r="M351" s="125">
        <f>ABS('Data Analysis'!M351-'Double Entry'!M351)</f>
        <v>0</v>
      </c>
      <c r="N351" s="125">
        <f>ABS('Data Analysis'!N351-'Double Entry'!N351)</f>
        <v>0</v>
      </c>
      <c r="O351" s="125">
        <f>ABS('Data Analysis'!O351-'Double Entry'!O351)</f>
        <v>0</v>
      </c>
      <c r="P351" s="125">
        <f>ABS('Data Analysis'!P351-'Double Entry'!P351)</f>
        <v>0</v>
      </c>
      <c r="Q351" s="125">
        <f>ABS('Data Analysis'!Q351-'Double Entry'!Q351)</f>
        <v>0</v>
      </c>
      <c r="R351" s="125">
        <f>ABS('Data Analysis'!R351-'Double Entry'!R351)</f>
        <v>0</v>
      </c>
      <c r="S351" s="125">
        <f>ABS('Data Analysis'!S351-'Double Entry'!S351)</f>
        <v>0</v>
      </c>
      <c r="T351" s="125">
        <f>ABS('Data Analysis'!T351-'Double Entry'!T351)</f>
        <v>0</v>
      </c>
      <c r="U351" s="125">
        <f>ABS('Data Analysis'!U351-'Double Entry'!U351)</f>
        <v>0</v>
      </c>
      <c r="V351" s="125">
        <f>ABS('Data Analysis'!V351-'Double Entry'!V351)</f>
        <v>0</v>
      </c>
      <c r="W351" s="125">
        <f>ABS('Data Analysis'!W351-'Double Entry'!W351)</f>
        <v>0</v>
      </c>
      <c r="X351" s="125">
        <f>ABS('Data Analysis'!X351-'Double Entry'!X351)</f>
        <v>0</v>
      </c>
      <c r="Y351" s="125">
        <f>ABS('Data Analysis'!Y351-'Double Entry'!Y351)</f>
        <v>0</v>
      </c>
      <c r="Z351" s="125">
        <f>ABS('Data Analysis'!Z351-'Double Entry'!Z351)</f>
        <v>0</v>
      </c>
      <c r="AA351" s="125">
        <f>ABS('Data Analysis'!AA351-'Double Entry'!AA351)</f>
        <v>0</v>
      </c>
      <c r="AB351" s="125">
        <f>ABS('Data Analysis'!AB351-'Double Entry'!AB351)</f>
        <v>0</v>
      </c>
      <c r="AC351" s="125">
        <f>ABS('Data Analysis'!AC351-'Double Entry'!AC351)</f>
        <v>0</v>
      </c>
      <c r="AD351" s="125">
        <f>ABS('Data Analysis'!AD351-'Double Entry'!AD351)</f>
        <v>0</v>
      </c>
    </row>
    <row r="352" spans="1:30" ht="12.75">
      <c r="A352" s="124">
        <f t="shared" si="4"/>
      </c>
      <c r="B352" s="56"/>
      <c r="C352" s="57"/>
      <c r="E352" s="27"/>
      <c r="G352" s="125">
        <f>IF('Data Analysis'!G352='Double Entry'!G352,0,1)</f>
        <v>0</v>
      </c>
      <c r="H352" s="125">
        <f>ABS('Data Analysis'!H352-'Double Entry'!H352)</f>
        <v>0</v>
      </c>
      <c r="I352" s="125">
        <f>ABS('Data Analysis'!I352-'Double Entry'!I352)</f>
        <v>0</v>
      </c>
      <c r="J352" s="125">
        <f>ABS('Data Analysis'!J352-'Double Entry'!J352)</f>
        <v>0</v>
      </c>
      <c r="K352" s="125">
        <f>ABS('Data Analysis'!K352-'Double Entry'!K352)</f>
        <v>0</v>
      </c>
      <c r="L352" s="125">
        <f>ABS('Data Analysis'!L352-'Double Entry'!L352)</f>
        <v>0</v>
      </c>
      <c r="M352" s="125">
        <f>ABS('Data Analysis'!M352-'Double Entry'!M352)</f>
        <v>0</v>
      </c>
      <c r="N352" s="125">
        <f>ABS('Data Analysis'!N352-'Double Entry'!N352)</f>
        <v>0</v>
      </c>
      <c r="O352" s="125">
        <f>ABS('Data Analysis'!O352-'Double Entry'!O352)</f>
        <v>0</v>
      </c>
      <c r="P352" s="125">
        <f>ABS('Data Analysis'!P352-'Double Entry'!P352)</f>
        <v>0</v>
      </c>
      <c r="Q352" s="125">
        <f>ABS('Data Analysis'!Q352-'Double Entry'!Q352)</f>
        <v>0</v>
      </c>
      <c r="R352" s="125">
        <f>ABS('Data Analysis'!R352-'Double Entry'!R352)</f>
        <v>0</v>
      </c>
      <c r="S352" s="125">
        <f>ABS('Data Analysis'!S352-'Double Entry'!S352)</f>
        <v>0</v>
      </c>
      <c r="T352" s="125">
        <f>ABS('Data Analysis'!T352-'Double Entry'!T352)</f>
        <v>0</v>
      </c>
      <c r="U352" s="125">
        <f>ABS('Data Analysis'!U352-'Double Entry'!U352)</f>
        <v>0</v>
      </c>
      <c r="V352" s="125">
        <f>ABS('Data Analysis'!V352-'Double Entry'!V352)</f>
        <v>0</v>
      </c>
      <c r="W352" s="125">
        <f>ABS('Data Analysis'!W352-'Double Entry'!W352)</f>
        <v>0</v>
      </c>
      <c r="X352" s="125">
        <f>ABS('Data Analysis'!X352-'Double Entry'!X352)</f>
        <v>0</v>
      </c>
      <c r="Y352" s="125">
        <f>ABS('Data Analysis'!Y352-'Double Entry'!Y352)</f>
        <v>0</v>
      </c>
      <c r="Z352" s="125">
        <f>ABS('Data Analysis'!Z352-'Double Entry'!Z352)</f>
        <v>0</v>
      </c>
      <c r="AA352" s="125">
        <f>ABS('Data Analysis'!AA352-'Double Entry'!AA352)</f>
        <v>0</v>
      </c>
      <c r="AB352" s="125">
        <f>ABS('Data Analysis'!AB352-'Double Entry'!AB352)</f>
        <v>0</v>
      </c>
      <c r="AC352" s="125">
        <f>ABS('Data Analysis'!AC352-'Double Entry'!AC352)</f>
        <v>0</v>
      </c>
      <c r="AD352" s="125">
        <f>ABS('Data Analysis'!AD352-'Double Entry'!AD352)</f>
        <v>0</v>
      </c>
    </row>
    <row r="353" spans="1:30" ht="12.75">
      <c r="A353" s="124">
        <f t="shared" si="4"/>
      </c>
      <c r="B353" s="56"/>
      <c r="C353" s="57"/>
      <c r="E353" s="27"/>
      <c r="G353" s="125">
        <f>IF('Data Analysis'!G353='Double Entry'!G353,0,1)</f>
        <v>0</v>
      </c>
      <c r="H353" s="125">
        <f>ABS('Data Analysis'!H353-'Double Entry'!H353)</f>
        <v>0</v>
      </c>
      <c r="I353" s="125">
        <f>ABS('Data Analysis'!I353-'Double Entry'!I353)</f>
        <v>0</v>
      </c>
      <c r="J353" s="125">
        <f>ABS('Data Analysis'!J353-'Double Entry'!J353)</f>
        <v>0</v>
      </c>
      <c r="K353" s="125">
        <f>ABS('Data Analysis'!K353-'Double Entry'!K353)</f>
        <v>0</v>
      </c>
      <c r="L353" s="125">
        <f>ABS('Data Analysis'!L353-'Double Entry'!L353)</f>
        <v>0</v>
      </c>
      <c r="M353" s="125">
        <f>ABS('Data Analysis'!M353-'Double Entry'!M353)</f>
        <v>0</v>
      </c>
      <c r="N353" s="125">
        <f>ABS('Data Analysis'!N353-'Double Entry'!N353)</f>
        <v>0</v>
      </c>
      <c r="O353" s="125">
        <f>ABS('Data Analysis'!O353-'Double Entry'!O353)</f>
        <v>0</v>
      </c>
      <c r="P353" s="125">
        <f>ABS('Data Analysis'!P353-'Double Entry'!P353)</f>
        <v>0</v>
      </c>
      <c r="Q353" s="125">
        <f>ABS('Data Analysis'!Q353-'Double Entry'!Q353)</f>
        <v>0</v>
      </c>
      <c r="R353" s="125">
        <f>ABS('Data Analysis'!R353-'Double Entry'!R353)</f>
        <v>0</v>
      </c>
      <c r="S353" s="125">
        <f>ABS('Data Analysis'!S353-'Double Entry'!S353)</f>
        <v>0</v>
      </c>
      <c r="T353" s="125">
        <f>ABS('Data Analysis'!T353-'Double Entry'!T353)</f>
        <v>0</v>
      </c>
      <c r="U353" s="125">
        <f>ABS('Data Analysis'!U353-'Double Entry'!U353)</f>
        <v>0</v>
      </c>
      <c r="V353" s="125">
        <f>ABS('Data Analysis'!V353-'Double Entry'!V353)</f>
        <v>0</v>
      </c>
      <c r="W353" s="125">
        <f>ABS('Data Analysis'!W353-'Double Entry'!W353)</f>
        <v>0</v>
      </c>
      <c r="X353" s="125">
        <f>ABS('Data Analysis'!X353-'Double Entry'!X353)</f>
        <v>0</v>
      </c>
      <c r="Y353" s="125">
        <f>ABS('Data Analysis'!Y353-'Double Entry'!Y353)</f>
        <v>0</v>
      </c>
      <c r="Z353" s="125">
        <f>ABS('Data Analysis'!Z353-'Double Entry'!Z353)</f>
        <v>0</v>
      </c>
      <c r="AA353" s="125">
        <f>ABS('Data Analysis'!AA353-'Double Entry'!AA353)</f>
        <v>0</v>
      </c>
      <c r="AB353" s="125">
        <f>ABS('Data Analysis'!AB353-'Double Entry'!AB353)</f>
        <v>0</v>
      </c>
      <c r="AC353" s="125">
        <f>ABS('Data Analysis'!AC353-'Double Entry'!AC353)</f>
        <v>0</v>
      </c>
      <c r="AD353" s="125">
        <f>ABS('Data Analysis'!AD353-'Double Entry'!AD353)</f>
        <v>0</v>
      </c>
    </row>
    <row r="354" spans="1:30" ht="12.75">
      <c r="A354" s="124">
        <f t="shared" si="4"/>
      </c>
      <c r="B354" s="56"/>
      <c r="C354" s="57"/>
      <c r="E354" s="27"/>
      <c r="G354" s="125">
        <f>IF('Data Analysis'!G354='Double Entry'!G354,0,1)</f>
        <v>0</v>
      </c>
      <c r="H354" s="125">
        <f>ABS('Data Analysis'!H354-'Double Entry'!H354)</f>
        <v>0</v>
      </c>
      <c r="I354" s="125">
        <f>ABS('Data Analysis'!I354-'Double Entry'!I354)</f>
        <v>0</v>
      </c>
      <c r="J354" s="125">
        <f>ABS('Data Analysis'!J354-'Double Entry'!J354)</f>
        <v>0</v>
      </c>
      <c r="K354" s="125">
        <f>ABS('Data Analysis'!K354-'Double Entry'!K354)</f>
        <v>0</v>
      </c>
      <c r="L354" s="125">
        <f>ABS('Data Analysis'!L354-'Double Entry'!L354)</f>
        <v>0</v>
      </c>
      <c r="M354" s="125">
        <f>ABS('Data Analysis'!M354-'Double Entry'!M354)</f>
        <v>0</v>
      </c>
      <c r="N354" s="125">
        <f>ABS('Data Analysis'!N354-'Double Entry'!N354)</f>
        <v>0</v>
      </c>
      <c r="O354" s="125">
        <f>ABS('Data Analysis'!O354-'Double Entry'!O354)</f>
        <v>0</v>
      </c>
      <c r="P354" s="125">
        <f>ABS('Data Analysis'!P354-'Double Entry'!P354)</f>
        <v>0</v>
      </c>
      <c r="Q354" s="125">
        <f>ABS('Data Analysis'!Q354-'Double Entry'!Q354)</f>
        <v>0</v>
      </c>
      <c r="R354" s="125">
        <f>ABS('Data Analysis'!R354-'Double Entry'!R354)</f>
        <v>0</v>
      </c>
      <c r="S354" s="125">
        <f>ABS('Data Analysis'!S354-'Double Entry'!S354)</f>
        <v>0</v>
      </c>
      <c r="T354" s="125">
        <f>ABS('Data Analysis'!T354-'Double Entry'!T354)</f>
        <v>0</v>
      </c>
      <c r="U354" s="125">
        <f>ABS('Data Analysis'!U354-'Double Entry'!U354)</f>
        <v>0</v>
      </c>
      <c r="V354" s="125">
        <f>ABS('Data Analysis'!V354-'Double Entry'!V354)</f>
        <v>0</v>
      </c>
      <c r="W354" s="125">
        <f>ABS('Data Analysis'!W354-'Double Entry'!W354)</f>
        <v>0</v>
      </c>
      <c r="X354" s="125">
        <f>ABS('Data Analysis'!X354-'Double Entry'!X354)</f>
        <v>0</v>
      </c>
      <c r="Y354" s="125">
        <f>ABS('Data Analysis'!Y354-'Double Entry'!Y354)</f>
        <v>0</v>
      </c>
      <c r="Z354" s="125">
        <f>ABS('Data Analysis'!Z354-'Double Entry'!Z354)</f>
        <v>0</v>
      </c>
      <c r="AA354" s="125">
        <f>ABS('Data Analysis'!AA354-'Double Entry'!AA354)</f>
        <v>0</v>
      </c>
      <c r="AB354" s="125">
        <f>ABS('Data Analysis'!AB354-'Double Entry'!AB354)</f>
        <v>0</v>
      </c>
      <c r="AC354" s="125">
        <f>ABS('Data Analysis'!AC354-'Double Entry'!AC354)</f>
        <v>0</v>
      </c>
      <c r="AD354" s="125">
        <f>ABS('Data Analysis'!AD354-'Double Entry'!AD354)</f>
        <v>0</v>
      </c>
    </row>
    <row r="355" spans="1:30" ht="12.75">
      <c r="A355" s="124">
        <f t="shared" si="4"/>
      </c>
      <c r="B355" s="56"/>
      <c r="C355" s="57"/>
      <c r="E355" s="27"/>
      <c r="G355" s="125">
        <f>IF('Data Analysis'!G355='Double Entry'!G355,0,1)</f>
        <v>0</v>
      </c>
      <c r="H355" s="125">
        <f>ABS('Data Analysis'!H355-'Double Entry'!H355)</f>
        <v>0</v>
      </c>
      <c r="I355" s="125">
        <f>ABS('Data Analysis'!I355-'Double Entry'!I355)</f>
        <v>0</v>
      </c>
      <c r="J355" s="125">
        <f>ABS('Data Analysis'!J355-'Double Entry'!J355)</f>
        <v>0</v>
      </c>
      <c r="K355" s="125">
        <f>ABS('Data Analysis'!K355-'Double Entry'!K355)</f>
        <v>0</v>
      </c>
      <c r="L355" s="125">
        <f>ABS('Data Analysis'!L355-'Double Entry'!L355)</f>
        <v>0</v>
      </c>
      <c r="M355" s="125">
        <f>ABS('Data Analysis'!M355-'Double Entry'!M355)</f>
        <v>0</v>
      </c>
      <c r="N355" s="125">
        <f>ABS('Data Analysis'!N355-'Double Entry'!N355)</f>
        <v>0</v>
      </c>
      <c r="O355" s="125">
        <f>ABS('Data Analysis'!O355-'Double Entry'!O355)</f>
        <v>0</v>
      </c>
      <c r="P355" s="125">
        <f>ABS('Data Analysis'!P355-'Double Entry'!P355)</f>
        <v>0</v>
      </c>
      <c r="Q355" s="125">
        <f>ABS('Data Analysis'!Q355-'Double Entry'!Q355)</f>
        <v>0</v>
      </c>
      <c r="R355" s="125">
        <f>ABS('Data Analysis'!R355-'Double Entry'!R355)</f>
        <v>0</v>
      </c>
      <c r="S355" s="125">
        <f>ABS('Data Analysis'!S355-'Double Entry'!S355)</f>
        <v>0</v>
      </c>
      <c r="T355" s="125">
        <f>ABS('Data Analysis'!T355-'Double Entry'!T355)</f>
        <v>0</v>
      </c>
      <c r="U355" s="125">
        <f>ABS('Data Analysis'!U355-'Double Entry'!U355)</f>
        <v>0</v>
      </c>
      <c r="V355" s="125">
        <f>ABS('Data Analysis'!V355-'Double Entry'!V355)</f>
        <v>0</v>
      </c>
      <c r="W355" s="125">
        <f>ABS('Data Analysis'!W355-'Double Entry'!W355)</f>
        <v>0</v>
      </c>
      <c r="X355" s="125">
        <f>ABS('Data Analysis'!X355-'Double Entry'!X355)</f>
        <v>0</v>
      </c>
      <c r="Y355" s="125">
        <f>ABS('Data Analysis'!Y355-'Double Entry'!Y355)</f>
        <v>0</v>
      </c>
      <c r="Z355" s="125">
        <f>ABS('Data Analysis'!Z355-'Double Entry'!Z355)</f>
        <v>0</v>
      </c>
      <c r="AA355" s="125">
        <f>ABS('Data Analysis'!AA355-'Double Entry'!AA355)</f>
        <v>0</v>
      </c>
      <c r="AB355" s="125">
        <f>ABS('Data Analysis'!AB355-'Double Entry'!AB355)</f>
        <v>0</v>
      </c>
      <c r="AC355" s="125">
        <f>ABS('Data Analysis'!AC355-'Double Entry'!AC355)</f>
        <v>0</v>
      </c>
      <c r="AD355" s="125">
        <f>ABS('Data Analysis'!AD355-'Double Entry'!AD355)</f>
        <v>0</v>
      </c>
    </row>
    <row r="356" spans="1:30" ht="12.75">
      <c r="A356" s="124">
        <f t="shared" si="4"/>
      </c>
      <c r="B356" s="56"/>
      <c r="C356" s="57"/>
      <c r="E356" s="27"/>
      <c r="G356" s="125">
        <f>IF('Data Analysis'!G356='Double Entry'!G356,0,1)</f>
        <v>0</v>
      </c>
      <c r="H356" s="125">
        <f>ABS('Data Analysis'!H356-'Double Entry'!H356)</f>
        <v>0</v>
      </c>
      <c r="I356" s="125">
        <f>ABS('Data Analysis'!I356-'Double Entry'!I356)</f>
        <v>0</v>
      </c>
      <c r="J356" s="125">
        <f>ABS('Data Analysis'!J356-'Double Entry'!J356)</f>
        <v>0</v>
      </c>
      <c r="K356" s="125">
        <f>ABS('Data Analysis'!K356-'Double Entry'!K356)</f>
        <v>0</v>
      </c>
      <c r="L356" s="125">
        <f>ABS('Data Analysis'!L356-'Double Entry'!L356)</f>
        <v>0</v>
      </c>
      <c r="M356" s="125">
        <f>ABS('Data Analysis'!M356-'Double Entry'!M356)</f>
        <v>0</v>
      </c>
      <c r="N356" s="125">
        <f>ABS('Data Analysis'!N356-'Double Entry'!N356)</f>
        <v>0</v>
      </c>
      <c r="O356" s="125">
        <f>ABS('Data Analysis'!O356-'Double Entry'!O356)</f>
        <v>0</v>
      </c>
      <c r="P356" s="125">
        <f>ABS('Data Analysis'!P356-'Double Entry'!P356)</f>
        <v>0</v>
      </c>
      <c r="Q356" s="125">
        <f>ABS('Data Analysis'!Q356-'Double Entry'!Q356)</f>
        <v>0</v>
      </c>
      <c r="R356" s="125">
        <f>ABS('Data Analysis'!R356-'Double Entry'!R356)</f>
        <v>0</v>
      </c>
      <c r="S356" s="125">
        <f>ABS('Data Analysis'!S356-'Double Entry'!S356)</f>
        <v>0</v>
      </c>
      <c r="T356" s="125">
        <f>ABS('Data Analysis'!T356-'Double Entry'!T356)</f>
        <v>0</v>
      </c>
      <c r="U356" s="125">
        <f>ABS('Data Analysis'!U356-'Double Entry'!U356)</f>
        <v>0</v>
      </c>
      <c r="V356" s="125">
        <f>ABS('Data Analysis'!V356-'Double Entry'!V356)</f>
        <v>0</v>
      </c>
      <c r="W356" s="125">
        <f>ABS('Data Analysis'!W356-'Double Entry'!W356)</f>
        <v>0</v>
      </c>
      <c r="X356" s="125">
        <f>ABS('Data Analysis'!X356-'Double Entry'!X356)</f>
        <v>0</v>
      </c>
      <c r="Y356" s="125">
        <f>ABS('Data Analysis'!Y356-'Double Entry'!Y356)</f>
        <v>0</v>
      </c>
      <c r="Z356" s="125">
        <f>ABS('Data Analysis'!Z356-'Double Entry'!Z356)</f>
        <v>0</v>
      </c>
      <c r="AA356" s="125">
        <f>ABS('Data Analysis'!AA356-'Double Entry'!AA356)</f>
        <v>0</v>
      </c>
      <c r="AB356" s="125">
        <f>ABS('Data Analysis'!AB356-'Double Entry'!AB356)</f>
        <v>0</v>
      </c>
      <c r="AC356" s="125">
        <f>ABS('Data Analysis'!AC356-'Double Entry'!AC356)</f>
        <v>0</v>
      </c>
      <c r="AD356" s="125">
        <f>ABS('Data Analysis'!AD356-'Double Entry'!AD356)</f>
        <v>0</v>
      </c>
    </row>
    <row r="357" spans="1:30" ht="12.75">
      <c r="A357" s="124">
        <f t="shared" si="4"/>
      </c>
      <c r="B357" s="56"/>
      <c r="C357" s="57"/>
      <c r="E357" s="27"/>
      <c r="G357" s="125">
        <f>IF('Data Analysis'!G357='Double Entry'!G357,0,1)</f>
        <v>0</v>
      </c>
      <c r="H357" s="125">
        <f>ABS('Data Analysis'!H357-'Double Entry'!H357)</f>
        <v>0</v>
      </c>
      <c r="I357" s="125">
        <f>ABS('Data Analysis'!I357-'Double Entry'!I357)</f>
        <v>0</v>
      </c>
      <c r="J357" s="125">
        <f>ABS('Data Analysis'!J357-'Double Entry'!J357)</f>
        <v>0</v>
      </c>
      <c r="K357" s="125">
        <f>ABS('Data Analysis'!K357-'Double Entry'!K357)</f>
        <v>0</v>
      </c>
      <c r="L357" s="125">
        <f>ABS('Data Analysis'!L357-'Double Entry'!L357)</f>
        <v>0</v>
      </c>
      <c r="M357" s="125">
        <f>ABS('Data Analysis'!M357-'Double Entry'!M357)</f>
        <v>0</v>
      </c>
      <c r="N357" s="125">
        <f>ABS('Data Analysis'!N357-'Double Entry'!N357)</f>
        <v>0</v>
      </c>
      <c r="O357" s="125">
        <f>ABS('Data Analysis'!O357-'Double Entry'!O357)</f>
        <v>0</v>
      </c>
      <c r="P357" s="125">
        <f>ABS('Data Analysis'!P357-'Double Entry'!P357)</f>
        <v>0</v>
      </c>
      <c r="Q357" s="125">
        <f>ABS('Data Analysis'!Q357-'Double Entry'!Q357)</f>
        <v>0</v>
      </c>
      <c r="R357" s="125">
        <f>ABS('Data Analysis'!R357-'Double Entry'!R357)</f>
        <v>0</v>
      </c>
      <c r="S357" s="125">
        <f>ABS('Data Analysis'!S357-'Double Entry'!S357)</f>
        <v>0</v>
      </c>
      <c r="T357" s="125">
        <f>ABS('Data Analysis'!T357-'Double Entry'!T357)</f>
        <v>0</v>
      </c>
      <c r="U357" s="125">
        <f>ABS('Data Analysis'!U357-'Double Entry'!U357)</f>
        <v>0</v>
      </c>
      <c r="V357" s="125">
        <f>ABS('Data Analysis'!V357-'Double Entry'!V357)</f>
        <v>0</v>
      </c>
      <c r="W357" s="125">
        <f>ABS('Data Analysis'!W357-'Double Entry'!W357)</f>
        <v>0</v>
      </c>
      <c r="X357" s="125">
        <f>ABS('Data Analysis'!X357-'Double Entry'!X357)</f>
        <v>0</v>
      </c>
      <c r="Y357" s="125">
        <f>ABS('Data Analysis'!Y357-'Double Entry'!Y357)</f>
        <v>0</v>
      </c>
      <c r="Z357" s="125">
        <f>ABS('Data Analysis'!Z357-'Double Entry'!Z357)</f>
        <v>0</v>
      </c>
      <c r="AA357" s="125">
        <f>ABS('Data Analysis'!AA357-'Double Entry'!AA357)</f>
        <v>0</v>
      </c>
      <c r="AB357" s="125">
        <f>ABS('Data Analysis'!AB357-'Double Entry'!AB357)</f>
        <v>0</v>
      </c>
      <c r="AC357" s="125">
        <f>ABS('Data Analysis'!AC357-'Double Entry'!AC357)</f>
        <v>0</v>
      </c>
      <c r="AD357" s="125">
        <f>ABS('Data Analysis'!AD357-'Double Entry'!AD357)</f>
        <v>0</v>
      </c>
    </row>
    <row r="358" spans="1:30" ht="12.75">
      <c r="A358" s="124">
        <f t="shared" si="4"/>
      </c>
      <c r="B358" s="56"/>
      <c r="C358" s="57"/>
      <c r="E358" s="27"/>
      <c r="G358" s="125">
        <f>IF('Data Analysis'!G358='Double Entry'!G358,0,1)</f>
        <v>0</v>
      </c>
      <c r="H358" s="125">
        <f>ABS('Data Analysis'!H358-'Double Entry'!H358)</f>
        <v>0</v>
      </c>
      <c r="I358" s="125">
        <f>ABS('Data Analysis'!I358-'Double Entry'!I358)</f>
        <v>0</v>
      </c>
      <c r="J358" s="125">
        <f>ABS('Data Analysis'!J358-'Double Entry'!J358)</f>
        <v>0</v>
      </c>
      <c r="K358" s="125">
        <f>ABS('Data Analysis'!K358-'Double Entry'!K358)</f>
        <v>0</v>
      </c>
      <c r="L358" s="125">
        <f>ABS('Data Analysis'!L358-'Double Entry'!L358)</f>
        <v>0</v>
      </c>
      <c r="M358" s="125">
        <f>ABS('Data Analysis'!M358-'Double Entry'!M358)</f>
        <v>0</v>
      </c>
      <c r="N358" s="125">
        <f>ABS('Data Analysis'!N358-'Double Entry'!N358)</f>
        <v>0</v>
      </c>
      <c r="O358" s="125">
        <f>ABS('Data Analysis'!O358-'Double Entry'!O358)</f>
        <v>0</v>
      </c>
      <c r="P358" s="125">
        <f>ABS('Data Analysis'!P358-'Double Entry'!P358)</f>
        <v>0</v>
      </c>
      <c r="Q358" s="125">
        <f>ABS('Data Analysis'!Q358-'Double Entry'!Q358)</f>
        <v>0</v>
      </c>
      <c r="R358" s="125">
        <f>ABS('Data Analysis'!R358-'Double Entry'!R358)</f>
        <v>0</v>
      </c>
      <c r="S358" s="125">
        <f>ABS('Data Analysis'!S358-'Double Entry'!S358)</f>
        <v>0</v>
      </c>
      <c r="T358" s="125">
        <f>ABS('Data Analysis'!T358-'Double Entry'!T358)</f>
        <v>0</v>
      </c>
      <c r="U358" s="125">
        <f>ABS('Data Analysis'!U358-'Double Entry'!U358)</f>
        <v>0</v>
      </c>
      <c r="V358" s="125">
        <f>ABS('Data Analysis'!V358-'Double Entry'!V358)</f>
        <v>0</v>
      </c>
      <c r="W358" s="125">
        <f>ABS('Data Analysis'!W358-'Double Entry'!W358)</f>
        <v>0</v>
      </c>
      <c r="X358" s="125">
        <f>ABS('Data Analysis'!X358-'Double Entry'!X358)</f>
        <v>0</v>
      </c>
      <c r="Y358" s="125">
        <f>ABS('Data Analysis'!Y358-'Double Entry'!Y358)</f>
        <v>0</v>
      </c>
      <c r="Z358" s="125">
        <f>ABS('Data Analysis'!Z358-'Double Entry'!Z358)</f>
        <v>0</v>
      </c>
      <c r="AA358" s="125">
        <f>ABS('Data Analysis'!AA358-'Double Entry'!AA358)</f>
        <v>0</v>
      </c>
      <c r="AB358" s="125">
        <f>ABS('Data Analysis'!AB358-'Double Entry'!AB358)</f>
        <v>0</v>
      </c>
      <c r="AC358" s="125">
        <f>ABS('Data Analysis'!AC358-'Double Entry'!AC358)</f>
        <v>0</v>
      </c>
      <c r="AD358" s="125">
        <f>ABS('Data Analysis'!AD358-'Double Entry'!AD358)</f>
        <v>0</v>
      </c>
    </row>
    <row r="359" spans="1:30" ht="12.75">
      <c r="A359" s="124">
        <f t="shared" si="4"/>
      </c>
      <c r="B359" s="56"/>
      <c r="C359" s="57"/>
      <c r="E359" s="27"/>
      <c r="G359" s="125">
        <f>IF('Data Analysis'!G359='Double Entry'!G359,0,1)</f>
        <v>0</v>
      </c>
      <c r="H359" s="125">
        <f>ABS('Data Analysis'!H359-'Double Entry'!H359)</f>
        <v>0</v>
      </c>
      <c r="I359" s="125">
        <f>ABS('Data Analysis'!I359-'Double Entry'!I359)</f>
        <v>0</v>
      </c>
      <c r="J359" s="125">
        <f>ABS('Data Analysis'!J359-'Double Entry'!J359)</f>
        <v>0</v>
      </c>
      <c r="K359" s="125">
        <f>ABS('Data Analysis'!K359-'Double Entry'!K359)</f>
        <v>0</v>
      </c>
      <c r="L359" s="125">
        <f>ABS('Data Analysis'!L359-'Double Entry'!L359)</f>
        <v>0</v>
      </c>
      <c r="M359" s="125">
        <f>ABS('Data Analysis'!M359-'Double Entry'!M359)</f>
        <v>0</v>
      </c>
      <c r="N359" s="125">
        <f>ABS('Data Analysis'!N359-'Double Entry'!N359)</f>
        <v>0</v>
      </c>
      <c r="O359" s="125">
        <f>ABS('Data Analysis'!O359-'Double Entry'!O359)</f>
        <v>0</v>
      </c>
      <c r="P359" s="125">
        <f>ABS('Data Analysis'!P359-'Double Entry'!P359)</f>
        <v>0</v>
      </c>
      <c r="Q359" s="125">
        <f>ABS('Data Analysis'!Q359-'Double Entry'!Q359)</f>
        <v>0</v>
      </c>
      <c r="R359" s="125">
        <f>ABS('Data Analysis'!R359-'Double Entry'!R359)</f>
        <v>0</v>
      </c>
      <c r="S359" s="125">
        <f>ABS('Data Analysis'!S359-'Double Entry'!S359)</f>
        <v>0</v>
      </c>
      <c r="T359" s="125">
        <f>ABS('Data Analysis'!T359-'Double Entry'!T359)</f>
        <v>0</v>
      </c>
      <c r="U359" s="125">
        <f>ABS('Data Analysis'!U359-'Double Entry'!U359)</f>
        <v>0</v>
      </c>
      <c r="V359" s="125">
        <f>ABS('Data Analysis'!V359-'Double Entry'!V359)</f>
        <v>0</v>
      </c>
      <c r="W359" s="125">
        <f>ABS('Data Analysis'!W359-'Double Entry'!W359)</f>
        <v>0</v>
      </c>
      <c r="X359" s="125">
        <f>ABS('Data Analysis'!X359-'Double Entry'!X359)</f>
        <v>0</v>
      </c>
      <c r="Y359" s="125">
        <f>ABS('Data Analysis'!Y359-'Double Entry'!Y359)</f>
        <v>0</v>
      </c>
      <c r="Z359" s="125">
        <f>ABS('Data Analysis'!Z359-'Double Entry'!Z359)</f>
        <v>0</v>
      </c>
      <c r="AA359" s="125">
        <f>ABS('Data Analysis'!AA359-'Double Entry'!AA359)</f>
        <v>0</v>
      </c>
      <c r="AB359" s="125">
        <f>ABS('Data Analysis'!AB359-'Double Entry'!AB359)</f>
        <v>0</v>
      </c>
      <c r="AC359" s="125">
        <f>ABS('Data Analysis'!AC359-'Double Entry'!AC359)</f>
        <v>0</v>
      </c>
      <c r="AD359" s="125">
        <f>ABS('Data Analysis'!AD359-'Double Entry'!AD359)</f>
        <v>0</v>
      </c>
    </row>
    <row r="360" spans="1:30" ht="12.75">
      <c r="A360" s="124">
        <f t="shared" si="4"/>
      </c>
      <c r="B360" s="56"/>
      <c r="C360" s="57"/>
      <c r="E360" s="27"/>
      <c r="G360" s="125">
        <f>IF('Data Analysis'!G360='Double Entry'!G360,0,1)</f>
        <v>0</v>
      </c>
      <c r="H360" s="125">
        <f>ABS('Data Analysis'!H360-'Double Entry'!H360)</f>
        <v>0</v>
      </c>
      <c r="I360" s="125">
        <f>ABS('Data Analysis'!I360-'Double Entry'!I360)</f>
        <v>0</v>
      </c>
      <c r="J360" s="125">
        <f>ABS('Data Analysis'!J360-'Double Entry'!J360)</f>
        <v>0</v>
      </c>
      <c r="K360" s="125">
        <f>ABS('Data Analysis'!K360-'Double Entry'!K360)</f>
        <v>0</v>
      </c>
      <c r="L360" s="125">
        <f>ABS('Data Analysis'!L360-'Double Entry'!L360)</f>
        <v>0</v>
      </c>
      <c r="M360" s="125">
        <f>ABS('Data Analysis'!M360-'Double Entry'!M360)</f>
        <v>0</v>
      </c>
      <c r="N360" s="125">
        <f>ABS('Data Analysis'!N360-'Double Entry'!N360)</f>
        <v>0</v>
      </c>
      <c r="O360" s="125">
        <f>ABS('Data Analysis'!O360-'Double Entry'!O360)</f>
        <v>0</v>
      </c>
      <c r="P360" s="125">
        <f>ABS('Data Analysis'!P360-'Double Entry'!P360)</f>
        <v>0</v>
      </c>
      <c r="Q360" s="125">
        <f>ABS('Data Analysis'!Q360-'Double Entry'!Q360)</f>
        <v>0</v>
      </c>
      <c r="R360" s="125">
        <f>ABS('Data Analysis'!R360-'Double Entry'!R360)</f>
        <v>0</v>
      </c>
      <c r="S360" s="125">
        <f>ABS('Data Analysis'!S360-'Double Entry'!S360)</f>
        <v>0</v>
      </c>
      <c r="T360" s="125">
        <f>ABS('Data Analysis'!T360-'Double Entry'!T360)</f>
        <v>0</v>
      </c>
      <c r="U360" s="125">
        <f>ABS('Data Analysis'!U360-'Double Entry'!U360)</f>
        <v>0</v>
      </c>
      <c r="V360" s="125">
        <f>ABS('Data Analysis'!V360-'Double Entry'!V360)</f>
        <v>0</v>
      </c>
      <c r="W360" s="125">
        <f>ABS('Data Analysis'!W360-'Double Entry'!W360)</f>
        <v>0</v>
      </c>
      <c r="X360" s="125">
        <f>ABS('Data Analysis'!X360-'Double Entry'!X360)</f>
        <v>0</v>
      </c>
      <c r="Y360" s="125">
        <f>ABS('Data Analysis'!Y360-'Double Entry'!Y360)</f>
        <v>0</v>
      </c>
      <c r="Z360" s="125">
        <f>ABS('Data Analysis'!Z360-'Double Entry'!Z360)</f>
        <v>0</v>
      </c>
      <c r="AA360" s="125">
        <f>ABS('Data Analysis'!AA360-'Double Entry'!AA360)</f>
        <v>0</v>
      </c>
      <c r="AB360" s="125">
        <f>ABS('Data Analysis'!AB360-'Double Entry'!AB360)</f>
        <v>0</v>
      </c>
      <c r="AC360" s="125">
        <f>ABS('Data Analysis'!AC360-'Double Entry'!AC360)</f>
        <v>0</v>
      </c>
      <c r="AD360" s="125">
        <f>ABS('Data Analysis'!AD360-'Double Entry'!AD360)</f>
        <v>0</v>
      </c>
    </row>
    <row r="361" spans="1:30" ht="12.75">
      <c r="A361" s="124">
        <f t="shared" si="4"/>
      </c>
      <c r="B361" s="56"/>
      <c r="C361" s="57"/>
      <c r="E361" s="27"/>
      <c r="G361" s="125">
        <f>IF('Data Analysis'!G361='Double Entry'!G361,0,1)</f>
        <v>0</v>
      </c>
      <c r="H361" s="125">
        <f>ABS('Data Analysis'!H361-'Double Entry'!H361)</f>
        <v>0</v>
      </c>
      <c r="I361" s="125">
        <f>ABS('Data Analysis'!I361-'Double Entry'!I361)</f>
        <v>0</v>
      </c>
      <c r="J361" s="125">
        <f>ABS('Data Analysis'!J361-'Double Entry'!J361)</f>
        <v>0</v>
      </c>
      <c r="K361" s="125">
        <f>ABS('Data Analysis'!K361-'Double Entry'!K361)</f>
        <v>0</v>
      </c>
      <c r="L361" s="125">
        <f>ABS('Data Analysis'!L361-'Double Entry'!L361)</f>
        <v>0</v>
      </c>
      <c r="M361" s="125">
        <f>ABS('Data Analysis'!M361-'Double Entry'!M361)</f>
        <v>0</v>
      </c>
      <c r="N361" s="125">
        <f>ABS('Data Analysis'!N361-'Double Entry'!N361)</f>
        <v>0</v>
      </c>
      <c r="O361" s="125">
        <f>ABS('Data Analysis'!O361-'Double Entry'!O361)</f>
        <v>0</v>
      </c>
      <c r="P361" s="125">
        <f>ABS('Data Analysis'!P361-'Double Entry'!P361)</f>
        <v>0</v>
      </c>
      <c r="Q361" s="125">
        <f>ABS('Data Analysis'!Q361-'Double Entry'!Q361)</f>
        <v>0</v>
      </c>
      <c r="R361" s="125">
        <f>ABS('Data Analysis'!R361-'Double Entry'!R361)</f>
        <v>0</v>
      </c>
      <c r="S361" s="125">
        <f>ABS('Data Analysis'!S361-'Double Entry'!S361)</f>
        <v>0</v>
      </c>
      <c r="T361" s="125">
        <f>ABS('Data Analysis'!T361-'Double Entry'!T361)</f>
        <v>0</v>
      </c>
      <c r="U361" s="125">
        <f>ABS('Data Analysis'!U361-'Double Entry'!U361)</f>
        <v>0</v>
      </c>
      <c r="V361" s="125">
        <f>ABS('Data Analysis'!V361-'Double Entry'!V361)</f>
        <v>0</v>
      </c>
      <c r="W361" s="125">
        <f>ABS('Data Analysis'!W361-'Double Entry'!W361)</f>
        <v>0</v>
      </c>
      <c r="X361" s="125">
        <f>ABS('Data Analysis'!X361-'Double Entry'!X361)</f>
        <v>0</v>
      </c>
      <c r="Y361" s="125">
        <f>ABS('Data Analysis'!Y361-'Double Entry'!Y361)</f>
        <v>0</v>
      </c>
      <c r="Z361" s="125">
        <f>ABS('Data Analysis'!Z361-'Double Entry'!Z361)</f>
        <v>0</v>
      </c>
      <c r="AA361" s="125">
        <f>ABS('Data Analysis'!AA361-'Double Entry'!AA361)</f>
        <v>0</v>
      </c>
      <c r="AB361" s="125">
        <f>ABS('Data Analysis'!AB361-'Double Entry'!AB361)</f>
        <v>0</v>
      </c>
      <c r="AC361" s="125">
        <f>ABS('Data Analysis'!AC361-'Double Entry'!AC361)</f>
        <v>0</v>
      </c>
      <c r="AD361" s="125">
        <f>ABS('Data Analysis'!AD361-'Double Entry'!AD361)</f>
        <v>0</v>
      </c>
    </row>
    <row r="362" spans="1:30" ht="12.75">
      <c r="A362" s="124">
        <f t="shared" si="4"/>
      </c>
      <c r="G362" s="58"/>
      <c r="O362" s="5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15" ht="12.75">
      <c r="A363" s="124">
        <f t="shared" si="4"/>
      </c>
      <c r="G363" s="56"/>
      <c r="O363" s="5"/>
    </row>
    <row r="364" spans="1:30" ht="12.75">
      <c r="A364" s="124">
        <f t="shared" si="4"/>
      </c>
      <c r="G364" s="56"/>
      <c r="O364" s="5"/>
      <c r="AA364" s="6"/>
      <c r="AB364" s="6"/>
      <c r="AC364" s="6"/>
      <c r="AD364" s="6"/>
    </row>
    <row r="365" spans="1:15" ht="12.75">
      <c r="A365" s="124">
        <f t="shared" si="4"/>
      </c>
      <c r="G365" s="56"/>
      <c r="O365" s="5"/>
    </row>
    <row r="366" spans="1:15" ht="12.75">
      <c r="A366" s="124">
        <f t="shared" si="4"/>
      </c>
      <c r="G366" s="56"/>
      <c r="O366" s="5"/>
    </row>
    <row r="367" spans="1:15" ht="12.75">
      <c r="A367" s="124">
        <f t="shared" si="4"/>
      </c>
      <c r="G367" s="56"/>
      <c r="O367" s="5"/>
    </row>
    <row r="368" spans="1:15" ht="12.75">
      <c r="A368" s="124">
        <f t="shared" si="4"/>
      </c>
      <c r="G368" s="56"/>
      <c r="O368" s="5"/>
    </row>
    <row r="369" spans="1:15" ht="12.75">
      <c r="A369" s="124">
        <f t="shared" si="4"/>
      </c>
      <c r="G369" s="56"/>
      <c r="M369" s="36"/>
      <c r="O369" s="5"/>
    </row>
    <row r="370" spans="1:30" ht="12.75">
      <c r="A370" s="124">
        <f aca="true" t="shared" si="5" ref="A370:A425">IF(SUM(G370:AK370)=0,"","error in row")</f>
      </c>
      <c r="G370" s="39"/>
      <c r="H370" s="125">
        <f>IF('Data Analysis'!H370='Double Entry'!H370,0,1)</f>
        <v>0</v>
      </c>
      <c r="I370" s="126"/>
      <c r="L370" s="125">
        <f>IF('Data Analysis'!L370='Double Entry'!L370,0,1)</f>
        <v>0</v>
      </c>
      <c r="M370" s="126"/>
      <c r="O370" s="5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05">
      <c r="A371" s="124">
        <f t="shared" si="5"/>
      </c>
      <c r="B371" s="6"/>
      <c r="C371" s="6"/>
      <c r="D371" s="6"/>
      <c r="E371" s="6"/>
      <c r="F371" s="6"/>
      <c r="G371" s="12" t="s">
        <v>11</v>
      </c>
      <c r="H371" s="13" t="s">
        <v>12</v>
      </c>
      <c r="I371" s="13" t="s">
        <v>13</v>
      </c>
      <c r="J371" s="13" t="s">
        <v>14</v>
      </c>
      <c r="K371" s="13" t="s">
        <v>15</v>
      </c>
      <c r="L371" s="13" t="s">
        <v>16</v>
      </c>
      <c r="M371" s="13" t="s">
        <v>17</v>
      </c>
      <c r="N371" s="6" t="s">
        <v>18</v>
      </c>
      <c r="O371" s="6" t="s">
        <v>19</v>
      </c>
      <c r="P371" s="15" t="s">
        <v>20</v>
      </c>
      <c r="Q371" s="15" t="s">
        <v>21</v>
      </c>
      <c r="R371" s="15" t="s">
        <v>22</v>
      </c>
      <c r="S371" s="15" t="s">
        <v>23</v>
      </c>
      <c r="T371" s="15" t="s">
        <v>24</v>
      </c>
      <c r="U371" s="15" t="s">
        <v>20</v>
      </c>
      <c r="V371" s="15" t="s">
        <v>21</v>
      </c>
      <c r="W371" s="15" t="s">
        <v>22</v>
      </c>
      <c r="X371" s="15" t="s">
        <v>23</v>
      </c>
      <c r="Y371" s="15" t="s">
        <v>24</v>
      </c>
      <c r="Z371" s="15" t="s">
        <v>20</v>
      </c>
      <c r="AA371" s="15" t="s">
        <v>21</v>
      </c>
      <c r="AB371" s="15" t="s">
        <v>22</v>
      </c>
      <c r="AC371" s="15" t="s">
        <v>23</v>
      </c>
      <c r="AD371" s="15" t="s">
        <v>24</v>
      </c>
    </row>
    <row r="372" spans="1:30" ht="12.75">
      <c r="A372" s="124">
        <f t="shared" si="5"/>
      </c>
      <c r="B372" s="56"/>
      <c r="C372" s="57"/>
      <c r="E372" s="27"/>
      <c r="G372" s="125">
        <f>IF('Data Analysis'!G372='Double Entry'!G372,0,1)</f>
        <v>0</v>
      </c>
      <c r="H372" s="125">
        <f>ABS('Data Analysis'!H372-'Double Entry'!H372)</f>
        <v>0</v>
      </c>
      <c r="I372" s="125">
        <f>ABS('Data Analysis'!I372-'Double Entry'!I372)</f>
        <v>0</v>
      </c>
      <c r="J372" s="125">
        <f>ABS('Data Analysis'!J372-'Double Entry'!J372)</f>
        <v>0</v>
      </c>
      <c r="K372" s="125">
        <f>ABS('Data Analysis'!K372-'Double Entry'!K372)</f>
        <v>0</v>
      </c>
      <c r="L372" s="125">
        <f>ABS('Data Analysis'!L372-'Double Entry'!L372)</f>
        <v>0</v>
      </c>
      <c r="M372" s="125">
        <f>ABS('Data Analysis'!M372-'Double Entry'!M372)</f>
        <v>0</v>
      </c>
      <c r="N372" s="125">
        <f>ABS('Data Analysis'!N372-'Double Entry'!N372)</f>
        <v>0</v>
      </c>
      <c r="O372" s="125">
        <f>ABS('Data Analysis'!O372-'Double Entry'!O372)</f>
        <v>0</v>
      </c>
      <c r="P372" s="125">
        <f>ABS('Data Analysis'!P372-'Double Entry'!P372)</f>
        <v>0</v>
      </c>
      <c r="Q372" s="125">
        <f>ABS('Data Analysis'!Q372-'Double Entry'!Q372)</f>
        <v>0</v>
      </c>
      <c r="R372" s="125">
        <f>ABS('Data Analysis'!R372-'Double Entry'!R372)</f>
        <v>0</v>
      </c>
      <c r="S372" s="125">
        <f>ABS('Data Analysis'!S372-'Double Entry'!S372)</f>
        <v>0</v>
      </c>
      <c r="T372" s="125">
        <f>ABS('Data Analysis'!T372-'Double Entry'!T372)</f>
        <v>0</v>
      </c>
      <c r="U372" s="125">
        <f>ABS('Data Analysis'!U372-'Double Entry'!U372)</f>
        <v>0</v>
      </c>
      <c r="V372" s="125">
        <f>ABS('Data Analysis'!V372-'Double Entry'!V372)</f>
        <v>0</v>
      </c>
      <c r="W372" s="125">
        <f>ABS('Data Analysis'!W372-'Double Entry'!W372)</f>
        <v>0</v>
      </c>
      <c r="X372" s="125">
        <f>ABS('Data Analysis'!X372-'Double Entry'!X372)</f>
        <v>0</v>
      </c>
      <c r="Y372" s="125">
        <f>ABS('Data Analysis'!Y372-'Double Entry'!Y372)</f>
        <v>0</v>
      </c>
      <c r="Z372" s="125">
        <f>ABS('Data Analysis'!Z372-'Double Entry'!Z372)</f>
        <v>0</v>
      </c>
      <c r="AA372" s="125">
        <f>ABS('Data Analysis'!AA372-'Double Entry'!AA372)</f>
        <v>0</v>
      </c>
      <c r="AB372" s="125">
        <f>ABS('Data Analysis'!AB372-'Double Entry'!AB372)</f>
        <v>0</v>
      </c>
      <c r="AC372" s="125">
        <f>ABS('Data Analysis'!AC372-'Double Entry'!AC372)</f>
        <v>0</v>
      </c>
      <c r="AD372" s="125">
        <f>ABS('Data Analysis'!AD372-'Double Entry'!AD372)</f>
        <v>0</v>
      </c>
    </row>
    <row r="373" spans="1:30" ht="12.75">
      <c r="A373" s="124">
        <f t="shared" si="5"/>
      </c>
      <c r="B373" s="56"/>
      <c r="C373" s="57"/>
      <c r="E373" s="27"/>
      <c r="G373" s="125">
        <f>IF('Data Analysis'!G373='Double Entry'!G373,0,1)</f>
        <v>0</v>
      </c>
      <c r="H373" s="125">
        <f>ABS('Data Analysis'!H373-'Double Entry'!H373)</f>
        <v>0</v>
      </c>
      <c r="I373" s="125">
        <f>ABS('Data Analysis'!I373-'Double Entry'!I373)</f>
        <v>0</v>
      </c>
      <c r="J373" s="125">
        <f>ABS('Data Analysis'!J373-'Double Entry'!J373)</f>
        <v>0</v>
      </c>
      <c r="K373" s="125">
        <f>ABS('Data Analysis'!K373-'Double Entry'!K373)</f>
        <v>0</v>
      </c>
      <c r="L373" s="125">
        <f>ABS('Data Analysis'!L373-'Double Entry'!L373)</f>
        <v>0</v>
      </c>
      <c r="M373" s="125">
        <f>ABS('Data Analysis'!M373-'Double Entry'!M373)</f>
        <v>0</v>
      </c>
      <c r="N373" s="125">
        <f>ABS('Data Analysis'!N373-'Double Entry'!N373)</f>
        <v>0</v>
      </c>
      <c r="O373" s="125">
        <f>ABS('Data Analysis'!O373-'Double Entry'!O373)</f>
        <v>0</v>
      </c>
      <c r="P373" s="125">
        <f>ABS('Data Analysis'!P373-'Double Entry'!P373)</f>
        <v>0</v>
      </c>
      <c r="Q373" s="125">
        <f>ABS('Data Analysis'!Q373-'Double Entry'!Q373)</f>
        <v>0</v>
      </c>
      <c r="R373" s="125">
        <f>ABS('Data Analysis'!R373-'Double Entry'!R373)</f>
        <v>0</v>
      </c>
      <c r="S373" s="125">
        <f>ABS('Data Analysis'!S373-'Double Entry'!S373)</f>
        <v>0</v>
      </c>
      <c r="T373" s="125">
        <f>ABS('Data Analysis'!T373-'Double Entry'!T373)</f>
        <v>0</v>
      </c>
      <c r="U373" s="125">
        <f>ABS('Data Analysis'!U373-'Double Entry'!U373)</f>
        <v>0</v>
      </c>
      <c r="V373" s="125">
        <f>ABS('Data Analysis'!V373-'Double Entry'!V373)</f>
        <v>0</v>
      </c>
      <c r="W373" s="125">
        <f>ABS('Data Analysis'!W373-'Double Entry'!W373)</f>
        <v>0</v>
      </c>
      <c r="X373" s="125">
        <f>ABS('Data Analysis'!X373-'Double Entry'!X373)</f>
        <v>0</v>
      </c>
      <c r="Y373" s="125">
        <f>ABS('Data Analysis'!Y373-'Double Entry'!Y373)</f>
        <v>0</v>
      </c>
      <c r="Z373" s="125">
        <f>ABS('Data Analysis'!Z373-'Double Entry'!Z373)</f>
        <v>0</v>
      </c>
      <c r="AA373" s="125">
        <f>ABS('Data Analysis'!AA373-'Double Entry'!AA373)</f>
        <v>0</v>
      </c>
      <c r="AB373" s="125">
        <f>ABS('Data Analysis'!AB373-'Double Entry'!AB373)</f>
        <v>0</v>
      </c>
      <c r="AC373" s="125">
        <f>ABS('Data Analysis'!AC373-'Double Entry'!AC373)</f>
        <v>0</v>
      </c>
      <c r="AD373" s="125">
        <f>ABS('Data Analysis'!AD373-'Double Entry'!AD373)</f>
        <v>0</v>
      </c>
    </row>
    <row r="374" spans="1:30" ht="12.75">
      <c r="A374" s="124">
        <f t="shared" si="5"/>
      </c>
      <c r="B374" s="56"/>
      <c r="C374" s="57"/>
      <c r="E374" s="27"/>
      <c r="G374" s="125">
        <f>IF('Data Analysis'!G374='Double Entry'!G374,0,1)</f>
        <v>0</v>
      </c>
      <c r="H374" s="125">
        <f>ABS('Data Analysis'!H374-'Double Entry'!H374)</f>
        <v>0</v>
      </c>
      <c r="I374" s="125">
        <f>ABS('Data Analysis'!I374-'Double Entry'!I374)</f>
        <v>0</v>
      </c>
      <c r="J374" s="125">
        <f>ABS('Data Analysis'!J374-'Double Entry'!J374)</f>
        <v>0</v>
      </c>
      <c r="K374" s="125">
        <f>ABS('Data Analysis'!K374-'Double Entry'!K374)</f>
        <v>0</v>
      </c>
      <c r="L374" s="125">
        <f>ABS('Data Analysis'!L374-'Double Entry'!L374)</f>
        <v>0</v>
      </c>
      <c r="M374" s="125">
        <f>ABS('Data Analysis'!M374-'Double Entry'!M374)</f>
        <v>0</v>
      </c>
      <c r="N374" s="125">
        <f>ABS('Data Analysis'!N374-'Double Entry'!N374)</f>
        <v>0</v>
      </c>
      <c r="O374" s="125">
        <f>ABS('Data Analysis'!O374-'Double Entry'!O374)</f>
        <v>0</v>
      </c>
      <c r="P374" s="125">
        <f>ABS('Data Analysis'!P374-'Double Entry'!P374)</f>
        <v>0</v>
      </c>
      <c r="Q374" s="125">
        <f>ABS('Data Analysis'!Q374-'Double Entry'!Q374)</f>
        <v>0</v>
      </c>
      <c r="R374" s="125">
        <f>ABS('Data Analysis'!R374-'Double Entry'!R374)</f>
        <v>0</v>
      </c>
      <c r="S374" s="125">
        <f>ABS('Data Analysis'!S374-'Double Entry'!S374)</f>
        <v>0</v>
      </c>
      <c r="T374" s="125">
        <f>ABS('Data Analysis'!T374-'Double Entry'!T374)</f>
        <v>0</v>
      </c>
      <c r="U374" s="125">
        <f>ABS('Data Analysis'!U374-'Double Entry'!U374)</f>
        <v>0</v>
      </c>
      <c r="V374" s="125">
        <f>ABS('Data Analysis'!V374-'Double Entry'!V374)</f>
        <v>0</v>
      </c>
      <c r="W374" s="125">
        <f>ABS('Data Analysis'!W374-'Double Entry'!W374)</f>
        <v>0</v>
      </c>
      <c r="X374" s="125">
        <f>ABS('Data Analysis'!X374-'Double Entry'!X374)</f>
        <v>0</v>
      </c>
      <c r="Y374" s="125">
        <f>ABS('Data Analysis'!Y374-'Double Entry'!Y374)</f>
        <v>0</v>
      </c>
      <c r="Z374" s="125">
        <f>ABS('Data Analysis'!Z374-'Double Entry'!Z374)</f>
        <v>0</v>
      </c>
      <c r="AA374" s="125">
        <f>ABS('Data Analysis'!AA374-'Double Entry'!AA374)</f>
        <v>0</v>
      </c>
      <c r="AB374" s="125">
        <f>ABS('Data Analysis'!AB374-'Double Entry'!AB374)</f>
        <v>0</v>
      </c>
      <c r="AC374" s="125">
        <f>ABS('Data Analysis'!AC374-'Double Entry'!AC374)</f>
        <v>0</v>
      </c>
      <c r="AD374" s="125">
        <f>ABS('Data Analysis'!AD374-'Double Entry'!AD374)</f>
        <v>0</v>
      </c>
    </row>
    <row r="375" spans="1:30" ht="12.75">
      <c r="A375" s="124">
        <f t="shared" si="5"/>
      </c>
      <c r="B375" s="56"/>
      <c r="C375" s="57"/>
      <c r="E375" s="27"/>
      <c r="G375" s="125">
        <f>IF('Data Analysis'!G375='Double Entry'!G375,0,1)</f>
        <v>0</v>
      </c>
      <c r="H375" s="125">
        <f>ABS('Data Analysis'!H375-'Double Entry'!H375)</f>
        <v>0</v>
      </c>
      <c r="I375" s="125">
        <f>ABS('Data Analysis'!I375-'Double Entry'!I375)</f>
        <v>0</v>
      </c>
      <c r="J375" s="125">
        <f>ABS('Data Analysis'!J375-'Double Entry'!J375)</f>
        <v>0</v>
      </c>
      <c r="K375" s="125">
        <f>ABS('Data Analysis'!K375-'Double Entry'!K375)</f>
        <v>0</v>
      </c>
      <c r="L375" s="125">
        <f>ABS('Data Analysis'!L375-'Double Entry'!L375)</f>
        <v>0</v>
      </c>
      <c r="M375" s="125">
        <f>ABS('Data Analysis'!M375-'Double Entry'!M375)</f>
        <v>0</v>
      </c>
      <c r="N375" s="125">
        <f>ABS('Data Analysis'!N375-'Double Entry'!N375)</f>
        <v>0</v>
      </c>
      <c r="O375" s="125">
        <f>ABS('Data Analysis'!O375-'Double Entry'!O375)</f>
        <v>0</v>
      </c>
      <c r="P375" s="125">
        <f>ABS('Data Analysis'!P375-'Double Entry'!P375)</f>
        <v>0</v>
      </c>
      <c r="Q375" s="125">
        <f>ABS('Data Analysis'!Q375-'Double Entry'!Q375)</f>
        <v>0</v>
      </c>
      <c r="R375" s="125">
        <f>ABS('Data Analysis'!R375-'Double Entry'!R375)</f>
        <v>0</v>
      </c>
      <c r="S375" s="125">
        <f>ABS('Data Analysis'!S375-'Double Entry'!S375)</f>
        <v>0</v>
      </c>
      <c r="T375" s="125">
        <f>ABS('Data Analysis'!T375-'Double Entry'!T375)</f>
        <v>0</v>
      </c>
      <c r="U375" s="125">
        <f>ABS('Data Analysis'!U375-'Double Entry'!U375)</f>
        <v>0</v>
      </c>
      <c r="V375" s="125">
        <f>ABS('Data Analysis'!V375-'Double Entry'!V375)</f>
        <v>0</v>
      </c>
      <c r="W375" s="125">
        <f>ABS('Data Analysis'!W375-'Double Entry'!W375)</f>
        <v>0</v>
      </c>
      <c r="X375" s="125">
        <f>ABS('Data Analysis'!X375-'Double Entry'!X375)</f>
        <v>0</v>
      </c>
      <c r="Y375" s="125">
        <f>ABS('Data Analysis'!Y375-'Double Entry'!Y375)</f>
        <v>0</v>
      </c>
      <c r="Z375" s="125">
        <f>ABS('Data Analysis'!Z375-'Double Entry'!Z375)</f>
        <v>0</v>
      </c>
      <c r="AA375" s="125">
        <f>ABS('Data Analysis'!AA375-'Double Entry'!AA375)</f>
        <v>0</v>
      </c>
      <c r="AB375" s="125">
        <f>ABS('Data Analysis'!AB375-'Double Entry'!AB375)</f>
        <v>0</v>
      </c>
      <c r="AC375" s="125">
        <f>ABS('Data Analysis'!AC375-'Double Entry'!AC375)</f>
        <v>0</v>
      </c>
      <c r="AD375" s="125">
        <f>ABS('Data Analysis'!AD375-'Double Entry'!AD375)</f>
        <v>0</v>
      </c>
    </row>
    <row r="376" spans="1:30" ht="12.75">
      <c r="A376" s="124">
        <f t="shared" si="5"/>
      </c>
      <c r="B376" s="56"/>
      <c r="C376" s="57"/>
      <c r="E376" s="27"/>
      <c r="G376" s="125">
        <f>IF('Data Analysis'!G376='Double Entry'!G376,0,1)</f>
        <v>0</v>
      </c>
      <c r="H376" s="125">
        <f>ABS('Data Analysis'!H376-'Double Entry'!H376)</f>
        <v>0</v>
      </c>
      <c r="I376" s="125">
        <f>ABS('Data Analysis'!I376-'Double Entry'!I376)</f>
        <v>0</v>
      </c>
      <c r="J376" s="125">
        <f>ABS('Data Analysis'!J376-'Double Entry'!J376)</f>
        <v>0</v>
      </c>
      <c r="K376" s="125">
        <f>ABS('Data Analysis'!K376-'Double Entry'!K376)</f>
        <v>0</v>
      </c>
      <c r="L376" s="125">
        <f>ABS('Data Analysis'!L376-'Double Entry'!L376)</f>
        <v>0</v>
      </c>
      <c r="M376" s="125">
        <f>ABS('Data Analysis'!M376-'Double Entry'!M376)</f>
        <v>0</v>
      </c>
      <c r="N376" s="125">
        <f>ABS('Data Analysis'!N376-'Double Entry'!N376)</f>
        <v>0</v>
      </c>
      <c r="O376" s="125">
        <f>ABS('Data Analysis'!O376-'Double Entry'!O376)</f>
        <v>0</v>
      </c>
      <c r="P376" s="125">
        <f>ABS('Data Analysis'!P376-'Double Entry'!P376)</f>
        <v>0</v>
      </c>
      <c r="Q376" s="125">
        <f>ABS('Data Analysis'!Q376-'Double Entry'!Q376)</f>
        <v>0</v>
      </c>
      <c r="R376" s="125">
        <f>ABS('Data Analysis'!R376-'Double Entry'!R376)</f>
        <v>0</v>
      </c>
      <c r="S376" s="125">
        <f>ABS('Data Analysis'!S376-'Double Entry'!S376)</f>
        <v>0</v>
      </c>
      <c r="T376" s="125">
        <f>ABS('Data Analysis'!T376-'Double Entry'!T376)</f>
        <v>0</v>
      </c>
      <c r="U376" s="125">
        <f>ABS('Data Analysis'!U376-'Double Entry'!U376)</f>
        <v>0</v>
      </c>
      <c r="V376" s="125">
        <f>ABS('Data Analysis'!V376-'Double Entry'!V376)</f>
        <v>0</v>
      </c>
      <c r="W376" s="125">
        <f>ABS('Data Analysis'!W376-'Double Entry'!W376)</f>
        <v>0</v>
      </c>
      <c r="X376" s="125">
        <f>ABS('Data Analysis'!X376-'Double Entry'!X376)</f>
        <v>0</v>
      </c>
      <c r="Y376" s="125">
        <f>ABS('Data Analysis'!Y376-'Double Entry'!Y376)</f>
        <v>0</v>
      </c>
      <c r="Z376" s="125">
        <f>ABS('Data Analysis'!Z376-'Double Entry'!Z376)</f>
        <v>0</v>
      </c>
      <c r="AA376" s="125">
        <f>ABS('Data Analysis'!AA376-'Double Entry'!AA376)</f>
        <v>0</v>
      </c>
      <c r="AB376" s="125">
        <f>ABS('Data Analysis'!AB376-'Double Entry'!AB376)</f>
        <v>0</v>
      </c>
      <c r="AC376" s="125">
        <f>ABS('Data Analysis'!AC376-'Double Entry'!AC376)</f>
        <v>0</v>
      </c>
      <c r="AD376" s="125">
        <f>ABS('Data Analysis'!AD376-'Double Entry'!AD376)</f>
        <v>0</v>
      </c>
    </row>
    <row r="377" spans="1:30" ht="12.75">
      <c r="A377" s="124">
        <f t="shared" si="5"/>
      </c>
      <c r="B377" s="56"/>
      <c r="C377" s="57"/>
      <c r="E377" s="27"/>
      <c r="G377" s="125">
        <f>IF('Data Analysis'!G377='Double Entry'!G377,0,1)</f>
        <v>0</v>
      </c>
      <c r="H377" s="125">
        <f>ABS('Data Analysis'!H377-'Double Entry'!H377)</f>
        <v>0</v>
      </c>
      <c r="I377" s="125">
        <f>ABS('Data Analysis'!I377-'Double Entry'!I377)</f>
        <v>0</v>
      </c>
      <c r="J377" s="125">
        <f>ABS('Data Analysis'!J377-'Double Entry'!J377)</f>
        <v>0</v>
      </c>
      <c r="K377" s="125">
        <f>ABS('Data Analysis'!K377-'Double Entry'!K377)</f>
        <v>0</v>
      </c>
      <c r="L377" s="125">
        <f>ABS('Data Analysis'!L377-'Double Entry'!L377)</f>
        <v>0</v>
      </c>
      <c r="M377" s="125">
        <f>ABS('Data Analysis'!M377-'Double Entry'!M377)</f>
        <v>0</v>
      </c>
      <c r="N377" s="125">
        <f>ABS('Data Analysis'!N377-'Double Entry'!N377)</f>
        <v>0</v>
      </c>
      <c r="O377" s="125">
        <f>ABS('Data Analysis'!O377-'Double Entry'!O377)</f>
        <v>0</v>
      </c>
      <c r="P377" s="125">
        <f>ABS('Data Analysis'!P377-'Double Entry'!P377)</f>
        <v>0</v>
      </c>
      <c r="Q377" s="125">
        <f>ABS('Data Analysis'!Q377-'Double Entry'!Q377)</f>
        <v>0</v>
      </c>
      <c r="R377" s="125">
        <f>ABS('Data Analysis'!R377-'Double Entry'!R377)</f>
        <v>0</v>
      </c>
      <c r="S377" s="125">
        <f>ABS('Data Analysis'!S377-'Double Entry'!S377)</f>
        <v>0</v>
      </c>
      <c r="T377" s="125">
        <f>ABS('Data Analysis'!T377-'Double Entry'!T377)</f>
        <v>0</v>
      </c>
      <c r="U377" s="125">
        <f>ABS('Data Analysis'!U377-'Double Entry'!U377)</f>
        <v>0</v>
      </c>
      <c r="V377" s="125">
        <f>ABS('Data Analysis'!V377-'Double Entry'!V377)</f>
        <v>0</v>
      </c>
      <c r="W377" s="125">
        <f>ABS('Data Analysis'!W377-'Double Entry'!W377)</f>
        <v>0</v>
      </c>
      <c r="X377" s="125">
        <f>ABS('Data Analysis'!X377-'Double Entry'!X377)</f>
        <v>0</v>
      </c>
      <c r="Y377" s="125">
        <f>ABS('Data Analysis'!Y377-'Double Entry'!Y377)</f>
        <v>0</v>
      </c>
      <c r="Z377" s="125">
        <f>ABS('Data Analysis'!Z377-'Double Entry'!Z377)</f>
        <v>0</v>
      </c>
      <c r="AA377" s="125">
        <f>ABS('Data Analysis'!AA377-'Double Entry'!AA377)</f>
        <v>0</v>
      </c>
      <c r="AB377" s="125">
        <f>ABS('Data Analysis'!AB377-'Double Entry'!AB377)</f>
        <v>0</v>
      </c>
      <c r="AC377" s="125">
        <f>ABS('Data Analysis'!AC377-'Double Entry'!AC377)</f>
        <v>0</v>
      </c>
      <c r="AD377" s="125">
        <f>ABS('Data Analysis'!AD377-'Double Entry'!AD377)</f>
        <v>0</v>
      </c>
    </row>
    <row r="378" spans="1:30" ht="12.75">
      <c r="A378" s="124">
        <f t="shared" si="5"/>
      </c>
      <c r="B378" s="56"/>
      <c r="C378" s="57"/>
      <c r="E378" s="27"/>
      <c r="G378" s="125">
        <f>IF('Data Analysis'!G378='Double Entry'!G378,0,1)</f>
        <v>0</v>
      </c>
      <c r="H378" s="125">
        <f>ABS('Data Analysis'!H378-'Double Entry'!H378)</f>
        <v>0</v>
      </c>
      <c r="I378" s="125">
        <f>ABS('Data Analysis'!I378-'Double Entry'!I378)</f>
        <v>0</v>
      </c>
      <c r="J378" s="125">
        <f>ABS('Data Analysis'!J378-'Double Entry'!J378)</f>
        <v>0</v>
      </c>
      <c r="K378" s="125">
        <f>ABS('Data Analysis'!K378-'Double Entry'!K378)</f>
        <v>0</v>
      </c>
      <c r="L378" s="125">
        <f>ABS('Data Analysis'!L378-'Double Entry'!L378)</f>
        <v>0</v>
      </c>
      <c r="M378" s="125">
        <f>ABS('Data Analysis'!M378-'Double Entry'!M378)</f>
        <v>0</v>
      </c>
      <c r="N378" s="125">
        <f>ABS('Data Analysis'!N378-'Double Entry'!N378)</f>
        <v>0</v>
      </c>
      <c r="O378" s="125">
        <f>ABS('Data Analysis'!O378-'Double Entry'!O378)</f>
        <v>0</v>
      </c>
      <c r="P378" s="125">
        <f>ABS('Data Analysis'!P378-'Double Entry'!P378)</f>
        <v>0</v>
      </c>
      <c r="Q378" s="125">
        <f>ABS('Data Analysis'!Q378-'Double Entry'!Q378)</f>
        <v>0</v>
      </c>
      <c r="R378" s="125">
        <f>ABS('Data Analysis'!R378-'Double Entry'!R378)</f>
        <v>0</v>
      </c>
      <c r="S378" s="125">
        <f>ABS('Data Analysis'!S378-'Double Entry'!S378)</f>
        <v>0</v>
      </c>
      <c r="T378" s="125">
        <f>ABS('Data Analysis'!T378-'Double Entry'!T378)</f>
        <v>0</v>
      </c>
      <c r="U378" s="125">
        <f>ABS('Data Analysis'!U378-'Double Entry'!U378)</f>
        <v>0</v>
      </c>
      <c r="V378" s="125">
        <f>ABS('Data Analysis'!V378-'Double Entry'!V378)</f>
        <v>0</v>
      </c>
      <c r="W378" s="125">
        <f>ABS('Data Analysis'!W378-'Double Entry'!W378)</f>
        <v>0</v>
      </c>
      <c r="X378" s="125">
        <f>ABS('Data Analysis'!X378-'Double Entry'!X378)</f>
        <v>0</v>
      </c>
      <c r="Y378" s="125">
        <f>ABS('Data Analysis'!Y378-'Double Entry'!Y378)</f>
        <v>0</v>
      </c>
      <c r="Z378" s="125">
        <f>ABS('Data Analysis'!Z378-'Double Entry'!Z378)</f>
        <v>0</v>
      </c>
      <c r="AA378" s="125">
        <f>ABS('Data Analysis'!AA378-'Double Entry'!AA378)</f>
        <v>0</v>
      </c>
      <c r="AB378" s="125">
        <f>ABS('Data Analysis'!AB378-'Double Entry'!AB378)</f>
        <v>0</v>
      </c>
      <c r="AC378" s="125">
        <f>ABS('Data Analysis'!AC378-'Double Entry'!AC378)</f>
        <v>0</v>
      </c>
      <c r="AD378" s="125">
        <f>ABS('Data Analysis'!AD378-'Double Entry'!AD378)</f>
        <v>0</v>
      </c>
    </row>
    <row r="379" spans="1:30" ht="12.75">
      <c r="A379" s="124">
        <f t="shared" si="5"/>
      </c>
      <c r="B379" s="56"/>
      <c r="C379" s="57"/>
      <c r="E379" s="27"/>
      <c r="G379" s="125">
        <f>IF('Data Analysis'!G379='Double Entry'!G379,0,1)</f>
        <v>0</v>
      </c>
      <c r="H379" s="125">
        <f>ABS('Data Analysis'!H379-'Double Entry'!H379)</f>
        <v>0</v>
      </c>
      <c r="I379" s="125">
        <f>ABS('Data Analysis'!I379-'Double Entry'!I379)</f>
        <v>0</v>
      </c>
      <c r="J379" s="125">
        <f>ABS('Data Analysis'!J379-'Double Entry'!J379)</f>
        <v>0</v>
      </c>
      <c r="K379" s="125">
        <f>ABS('Data Analysis'!K379-'Double Entry'!K379)</f>
        <v>0</v>
      </c>
      <c r="L379" s="125">
        <f>ABS('Data Analysis'!L379-'Double Entry'!L379)</f>
        <v>0</v>
      </c>
      <c r="M379" s="125">
        <f>ABS('Data Analysis'!M379-'Double Entry'!M379)</f>
        <v>0</v>
      </c>
      <c r="N379" s="125">
        <f>ABS('Data Analysis'!N379-'Double Entry'!N379)</f>
        <v>0</v>
      </c>
      <c r="O379" s="125">
        <f>ABS('Data Analysis'!O379-'Double Entry'!O379)</f>
        <v>0</v>
      </c>
      <c r="P379" s="125">
        <f>ABS('Data Analysis'!P379-'Double Entry'!P379)</f>
        <v>0</v>
      </c>
      <c r="Q379" s="125">
        <f>ABS('Data Analysis'!Q379-'Double Entry'!Q379)</f>
        <v>0</v>
      </c>
      <c r="R379" s="125">
        <f>ABS('Data Analysis'!R379-'Double Entry'!R379)</f>
        <v>0</v>
      </c>
      <c r="S379" s="125">
        <f>ABS('Data Analysis'!S379-'Double Entry'!S379)</f>
        <v>0</v>
      </c>
      <c r="T379" s="125">
        <f>ABS('Data Analysis'!T379-'Double Entry'!T379)</f>
        <v>0</v>
      </c>
      <c r="U379" s="125">
        <f>ABS('Data Analysis'!U379-'Double Entry'!U379)</f>
        <v>0</v>
      </c>
      <c r="V379" s="125">
        <f>ABS('Data Analysis'!V379-'Double Entry'!V379)</f>
        <v>0</v>
      </c>
      <c r="W379" s="125">
        <f>ABS('Data Analysis'!W379-'Double Entry'!W379)</f>
        <v>0</v>
      </c>
      <c r="X379" s="125">
        <f>ABS('Data Analysis'!X379-'Double Entry'!X379)</f>
        <v>0</v>
      </c>
      <c r="Y379" s="125">
        <f>ABS('Data Analysis'!Y379-'Double Entry'!Y379)</f>
        <v>0</v>
      </c>
      <c r="Z379" s="125">
        <f>ABS('Data Analysis'!Z379-'Double Entry'!Z379)</f>
        <v>0</v>
      </c>
      <c r="AA379" s="125">
        <f>ABS('Data Analysis'!AA379-'Double Entry'!AA379)</f>
        <v>0</v>
      </c>
      <c r="AB379" s="125">
        <f>ABS('Data Analysis'!AB379-'Double Entry'!AB379)</f>
        <v>0</v>
      </c>
      <c r="AC379" s="125">
        <f>ABS('Data Analysis'!AC379-'Double Entry'!AC379)</f>
        <v>0</v>
      </c>
      <c r="AD379" s="125">
        <f>ABS('Data Analysis'!AD379-'Double Entry'!AD379)</f>
        <v>0</v>
      </c>
    </row>
    <row r="380" spans="1:30" ht="12.75">
      <c r="A380" s="124">
        <f t="shared" si="5"/>
      </c>
      <c r="B380" s="56"/>
      <c r="C380" s="57"/>
      <c r="E380" s="27"/>
      <c r="G380" s="125">
        <f>IF('Data Analysis'!G380='Double Entry'!G380,0,1)</f>
        <v>0</v>
      </c>
      <c r="H380" s="125">
        <f>ABS('Data Analysis'!H380-'Double Entry'!H380)</f>
        <v>0</v>
      </c>
      <c r="I380" s="125">
        <f>ABS('Data Analysis'!I380-'Double Entry'!I380)</f>
        <v>0</v>
      </c>
      <c r="J380" s="125">
        <f>ABS('Data Analysis'!J380-'Double Entry'!J380)</f>
        <v>0</v>
      </c>
      <c r="K380" s="125">
        <f>ABS('Data Analysis'!K380-'Double Entry'!K380)</f>
        <v>0</v>
      </c>
      <c r="L380" s="125">
        <f>ABS('Data Analysis'!L380-'Double Entry'!L380)</f>
        <v>0</v>
      </c>
      <c r="M380" s="125">
        <f>ABS('Data Analysis'!M380-'Double Entry'!M380)</f>
        <v>0</v>
      </c>
      <c r="N380" s="125">
        <f>ABS('Data Analysis'!N380-'Double Entry'!N380)</f>
        <v>0</v>
      </c>
      <c r="O380" s="125">
        <f>ABS('Data Analysis'!O380-'Double Entry'!O380)</f>
        <v>0</v>
      </c>
      <c r="P380" s="125">
        <f>ABS('Data Analysis'!P380-'Double Entry'!P380)</f>
        <v>0</v>
      </c>
      <c r="Q380" s="125">
        <f>ABS('Data Analysis'!Q380-'Double Entry'!Q380)</f>
        <v>0</v>
      </c>
      <c r="R380" s="125">
        <f>ABS('Data Analysis'!R380-'Double Entry'!R380)</f>
        <v>0</v>
      </c>
      <c r="S380" s="125">
        <f>ABS('Data Analysis'!S380-'Double Entry'!S380)</f>
        <v>0</v>
      </c>
      <c r="T380" s="125">
        <f>ABS('Data Analysis'!T380-'Double Entry'!T380)</f>
        <v>0</v>
      </c>
      <c r="U380" s="125">
        <f>ABS('Data Analysis'!U380-'Double Entry'!U380)</f>
        <v>0</v>
      </c>
      <c r="V380" s="125">
        <f>ABS('Data Analysis'!V380-'Double Entry'!V380)</f>
        <v>0</v>
      </c>
      <c r="W380" s="125">
        <f>ABS('Data Analysis'!W380-'Double Entry'!W380)</f>
        <v>0</v>
      </c>
      <c r="X380" s="125">
        <f>ABS('Data Analysis'!X380-'Double Entry'!X380)</f>
        <v>0</v>
      </c>
      <c r="Y380" s="125">
        <f>ABS('Data Analysis'!Y380-'Double Entry'!Y380)</f>
        <v>0</v>
      </c>
      <c r="Z380" s="125">
        <f>ABS('Data Analysis'!Z380-'Double Entry'!Z380)</f>
        <v>0</v>
      </c>
      <c r="AA380" s="125">
        <f>ABS('Data Analysis'!AA380-'Double Entry'!AA380)</f>
        <v>0</v>
      </c>
      <c r="AB380" s="125">
        <f>ABS('Data Analysis'!AB380-'Double Entry'!AB380)</f>
        <v>0</v>
      </c>
      <c r="AC380" s="125">
        <f>ABS('Data Analysis'!AC380-'Double Entry'!AC380)</f>
        <v>0</v>
      </c>
      <c r="AD380" s="125">
        <f>ABS('Data Analysis'!AD380-'Double Entry'!AD380)</f>
        <v>0</v>
      </c>
    </row>
    <row r="381" spans="1:30" ht="12.75">
      <c r="A381" s="124">
        <f t="shared" si="5"/>
      </c>
      <c r="B381" s="56"/>
      <c r="C381" s="57"/>
      <c r="E381" s="27"/>
      <c r="G381" s="125">
        <f>IF('Data Analysis'!G381='Double Entry'!G381,0,1)</f>
        <v>0</v>
      </c>
      <c r="H381" s="125">
        <f>ABS('Data Analysis'!H381-'Double Entry'!H381)</f>
        <v>0</v>
      </c>
      <c r="I381" s="125">
        <f>ABS('Data Analysis'!I381-'Double Entry'!I381)</f>
        <v>0</v>
      </c>
      <c r="J381" s="125">
        <f>ABS('Data Analysis'!J381-'Double Entry'!J381)</f>
        <v>0</v>
      </c>
      <c r="K381" s="125">
        <f>ABS('Data Analysis'!K381-'Double Entry'!K381)</f>
        <v>0</v>
      </c>
      <c r="L381" s="125">
        <f>ABS('Data Analysis'!L381-'Double Entry'!L381)</f>
        <v>0</v>
      </c>
      <c r="M381" s="125">
        <f>ABS('Data Analysis'!M381-'Double Entry'!M381)</f>
        <v>0</v>
      </c>
      <c r="N381" s="125">
        <f>ABS('Data Analysis'!N381-'Double Entry'!N381)</f>
        <v>0</v>
      </c>
      <c r="O381" s="125">
        <f>ABS('Data Analysis'!O381-'Double Entry'!O381)</f>
        <v>0</v>
      </c>
      <c r="P381" s="125">
        <f>ABS('Data Analysis'!P381-'Double Entry'!P381)</f>
        <v>0</v>
      </c>
      <c r="Q381" s="125">
        <f>ABS('Data Analysis'!Q381-'Double Entry'!Q381)</f>
        <v>0</v>
      </c>
      <c r="R381" s="125">
        <f>ABS('Data Analysis'!R381-'Double Entry'!R381)</f>
        <v>0</v>
      </c>
      <c r="S381" s="125">
        <f>ABS('Data Analysis'!S381-'Double Entry'!S381)</f>
        <v>0</v>
      </c>
      <c r="T381" s="125">
        <f>ABS('Data Analysis'!T381-'Double Entry'!T381)</f>
        <v>0</v>
      </c>
      <c r="U381" s="125">
        <f>ABS('Data Analysis'!U381-'Double Entry'!U381)</f>
        <v>0</v>
      </c>
      <c r="V381" s="125">
        <f>ABS('Data Analysis'!V381-'Double Entry'!V381)</f>
        <v>0</v>
      </c>
      <c r="W381" s="125">
        <f>ABS('Data Analysis'!W381-'Double Entry'!W381)</f>
        <v>0</v>
      </c>
      <c r="X381" s="125">
        <f>ABS('Data Analysis'!X381-'Double Entry'!X381)</f>
        <v>0</v>
      </c>
      <c r="Y381" s="125">
        <f>ABS('Data Analysis'!Y381-'Double Entry'!Y381)</f>
        <v>0</v>
      </c>
      <c r="Z381" s="125">
        <f>ABS('Data Analysis'!Z381-'Double Entry'!Z381)</f>
        <v>0</v>
      </c>
      <c r="AA381" s="125">
        <f>ABS('Data Analysis'!AA381-'Double Entry'!AA381)</f>
        <v>0</v>
      </c>
      <c r="AB381" s="125">
        <f>ABS('Data Analysis'!AB381-'Double Entry'!AB381)</f>
        <v>0</v>
      </c>
      <c r="AC381" s="125">
        <f>ABS('Data Analysis'!AC381-'Double Entry'!AC381)</f>
        <v>0</v>
      </c>
      <c r="AD381" s="125">
        <f>ABS('Data Analysis'!AD381-'Double Entry'!AD381)</f>
        <v>0</v>
      </c>
    </row>
    <row r="382" spans="1:30" ht="12.75">
      <c r="A382" s="124">
        <f t="shared" si="5"/>
      </c>
      <c r="B382" s="56"/>
      <c r="C382" s="57"/>
      <c r="E382" s="27"/>
      <c r="G382" s="125">
        <f>IF('Data Analysis'!G382='Double Entry'!G382,0,1)</f>
        <v>0</v>
      </c>
      <c r="H382" s="125">
        <f>ABS('Data Analysis'!H382-'Double Entry'!H382)</f>
        <v>0</v>
      </c>
      <c r="I382" s="125">
        <f>ABS('Data Analysis'!I382-'Double Entry'!I382)</f>
        <v>0</v>
      </c>
      <c r="J382" s="125">
        <f>ABS('Data Analysis'!J382-'Double Entry'!J382)</f>
        <v>0</v>
      </c>
      <c r="K382" s="125">
        <f>ABS('Data Analysis'!K382-'Double Entry'!K382)</f>
        <v>0</v>
      </c>
      <c r="L382" s="125">
        <f>ABS('Data Analysis'!L382-'Double Entry'!L382)</f>
        <v>0</v>
      </c>
      <c r="M382" s="125">
        <f>ABS('Data Analysis'!M382-'Double Entry'!M382)</f>
        <v>0</v>
      </c>
      <c r="N382" s="125">
        <f>ABS('Data Analysis'!N382-'Double Entry'!N382)</f>
        <v>0</v>
      </c>
      <c r="O382" s="125">
        <f>ABS('Data Analysis'!O382-'Double Entry'!O382)</f>
        <v>0</v>
      </c>
      <c r="P382" s="125">
        <f>ABS('Data Analysis'!P382-'Double Entry'!P382)</f>
        <v>0</v>
      </c>
      <c r="Q382" s="125">
        <f>ABS('Data Analysis'!Q382-'Double Entry'!Q382)</f>
        <v>0</v>
      </c>
      <c r="R382" s="125">
        <f>ABS('Data Analysis'!R382-'Double Entry'!R382)</f>
        <v>0</v>
      </c>
      <c r="S382" s="125">
        <f>ABS('Data Analysis'!S382-'Double Entry'!S382)</f>
        <v>0</v>
      </c>
      <c r="T382" s="125">
        <f>ABS('Data Analysis'!T382-'Double Entry'!T382)</f>
        <v>0</v>
      </c>
      <c r="U382" s="125">
        <f>ABS('Data Analysis'!U382-'Double Entry'!U382)</f>
        <v>0</v>
      </c>
      <c r="V382" s="125">
        <f>ABS('Data Analysis'!V382-'Double Entry'!V382)</f>
        <v>0</v>
      </c>
      <c r="W382" s="125">
        <f>ABS('Data Analysis'!W382-'Double Entry'!W382)</f>
        <v>0</v>
      </c>
      <c r="X382" s="125">
        <f>ABS('Data Analysis'!X382-'Double Entry'!X382)</f>
        <v>0</v>
      </c>
      <c r="Y382" s="125">
        <f>ABS('Data Analysis'!Y382-'Double Entry'!Y382)</f>
        <v>0</v>
      </c>
      <c r="Z382" s="125">
        <f>ABS('Data Analysis'!Z382-'Double Entry'!Z382)</f>
        <v>0</v>
      </c>
      <c r="AA382" s="125">
        <f>ABS('Data Analysis'!AA382-'Double Entry'!AA382)</f>
        <v>0</v>
      </c>
      <c r="AB382" s="125">
        <f>ABS('Data Analysis'!AB382-'Double Entry'!AB382)</f>
        <v>0</v>
      </c>
      <c r="AC382" s="125">
        <f>ABS('Data Analysis'!AC382-'Double Entry'!AC382)</f>
        <v>0</v>
      </c>
      <c r="AD382" s="125">
        <f>ABS('Data Analysis'!AD382-'Double Entry'!AD382)</f>
        <v>0</v>
      </c>
    </row>
    <row r="383" spans="1:30" ht="12.75">
      <c r="A383" s="124">
        <f t="shared" si="5"/>
      </c>
      <c r="B383" s="56"/>
      <c r="C383" s="57"/>
      <c r="E383" s="27"/>
      <c r="G383" s="125">
        <f>IF('Data Analysis'!G383='Double Entry'!G383,0,1)</f>
        <v>0</v>
      </c>
      <c r="H383" s="125">
        <f>ABS('Data Analysis'!H383-'Double Entry'!H383)</f>
        <v>0</v>
      </c>
      <c r="I383" s="125">
        <f>ABS('Data Analysis'!I383-'Double Entry'!I383)</f>
        <v>0</v>
      </c>
      <c r="J383" s="125">
        <f>ABS('Data Analysis'!J383-'Double Entry'!J383)</f>
        <v>0</v>
      </c>
      <c r="K383" s="125">
        <f>ABS('Data Analysis'!K383-'Double Entry'!K383)</f>
        <v>0</v>
      </c>
      <c r="L383" s="125">
        <f>ABS('Data Analysis'!L383-'Double Entry'!L383)</f>
        <v>0</v>
      </c>
      <c r="M383" s="125">
        <f>ABS('Data Analysis'!M383-'Double Entry'!M383)</f>
        <v>0</v>
      </c>
      <c r="N383" s="125">
        <f>ABS('Data Analysis'!N383-'Double Entry'!N383)</f>
        <v>0</v>
      </c>
      <c r="O383" s="125">
        <f>ABS('Data Analysis'!O383-'Double Entry'!O383)</f>
        <v>0</v>
      </c>
      <c r="P383" s="125">
        <f>ABS('Data Analysis'!P383-'Double Entry'!P383)</f>
        <v>0</v>
      </c>
      <c r="Q383" s="125">
        <f>ABS('Data Analysis'!Q383-'Double Entry'!Q383)</f>
        <v>0</v>
      </c>
      <c r="R383" s="125">
        <f>ABS('Data Analysis'!R383-'Double Entry'!R383)</f>
        <v>0</v>
      </c>
      <c r="S383" s="125">
        <f>ABS('Data Analysis'!S383-'Double Entry'!S383)</f>
        <v>0</v>
      </c>
      <c r="T383" s="125">
        <f>ABS('Data Analysis'!T383-'Double Entry'!T383)</f>
        <v>0</v>
      </c>
      <c r="U383" s="125">
        <f>ABS('Data Analysis'!U383-'Double Entry'!U383)</f>
        <v>0</v>
      </c>
      <c r="V383" s="125">
        <f>ABS('Data Analysis'!V383-'Double Entry'!V383)</f>
        <v>0</v>
      </c>
      <c r="W383" s="125">
        <f>ABS('Data Analysis'!W383-'Double Entry'!W383)</f>
        <v>0</v>
      </c>
      <c r="X383" s="125">
        <f>ABS('Data Analysis'!X383-'Double Entry'!X383)</f>
        <v>0</v>
      </c>
      <c r="Y383" s="125">
        <f>ABS('Data Analysis'!Y383-'Double Entry'!Y383)</f>
        <v>0</v>
      </c>
      <c r="Z383" s="125">
        <f>ABS('Data Analysis'!Z383-'Double Entry'!Z383)</f>
        <v>0</v>
      </c>
      <c r="AA383" s="125">
        <f>ABS('Data Analysis'!AA383-'Double Entry'!AA383)</f>
        <v>0</v>
      </c>
      <c r="AB383" s="125">
        <f>ABS('Data Analysis'!AB383-'Double Entry'!AB383)</f>
        <v>0</v>
      </c>
      <c r="AC383" s="125">
        <f>ABS('Data Analysis'!AC383-'Double Entry'!AC383)</f>
        <v>0</v>
      </c>
      <c r="AD383" s="125">
        <f>ABS('Data Analysis'!AD383-'Double Entry'!AD383)</f>
        <v>0</v>
      </c>
    </row>
    <row r="384" spans="1:30" ht="12.75">
      <c r="A384" s="124">
        <f t="shared" si="5"/>
      </c>
      <c r="B384" s="56"/>
      <c r="C384" s="57"/>
      <c r="E384" s="27"/>
      <c r="G384" s="125">
        <f>IF('Data Analysis'!G384='Double Entry'!G384,0,1)</f>
        <v>0</v>
      </c>
      <c r="H384" s="125">
        <f>ABS('Data Analysis'!H384-'Double Entry'!H384)</f>
        <v>0</v>
      </c>
      <c r="I384" s="125">
        <f>ABS('Data Analysis'!I384-'Double Entry'!I384)</f>
        <v>0</v>
      </c>
      <c r="J384" s="125">
        <f>ABS('Data Analysis'!J384-'Double Entry'!J384)</f>
        <v>0</v>
      </c>
      <c r="K384" s="125">
        <f>ABS('Data Analysis'!K384-'Double Entry'!K384)</f>
        <v>0</v>
      </c>
      <c r="L384" s="125">
        <f>ABS('Data Analysis'!L384-'Double Entry'!L384)</f>
        <v>0</v>
      </c>
      <c r="M384" s="125">
        <f>ABS('Data Analysis'!M384-'Double Entry'!M384)</f>
        <v>0</v>
      </c>
      <c r="N384" s="125">
        <f>ABS('Data Analysis'!N384-'Double Entry'!N384)</f>
        <v>0</v>
      </c>
      <c r="O384" s="125">
        <f>ABS('Data Analysis'!O384-'Double Entry'!O384)</f>
        <v>0</v>
      </c>
      <c r="P384" s="125">
        <f>ABS('Data Analysis'!P384-'Double Entry'!P384)</f>
        <v>0</v>
      </c>
      <c r="Q384" s="125">
        <f>ABS('Data Analysis'!Q384-'Double Entry'!Q384)</f>
        <v>0</v>
      </c>
      <c r="R384" s="125">
        <f>ABS('Data Analysis'!R384-'Double Entry'!R384)</f>
        <v>0</v>
      </c>
      <c r="S384" s="125">
        <f>ABS('Data Analysis'!S384-'Double Entry'!S384)</f>
        <v>0</v>
      </c>
      <c r="T384" s="125">
        <f>ABS('Data Analysis'!T384-'Double Entry'!T384)</f>
        <v>0</v>
      </c>
      <c r="U384" s="125">
        <f>ABS('Data Analysis'!U384-'Double Entry'!U384)</f>
        <v>0</v>
      </c>
      <c r="V384" s="125">
        <f>ABS('Data Analysis'!V384-'Double Entry'!V384)</f>
        <v>0</v>
      </c>
      <c r="W384" s="125">
        <f>ABS('Data Analysis'!W384-'Double Entry'!W384)</f>
        <v>0</v>
      </c>
      <c r="X384" s="125">
        <f>ABS('Data Analysis'!X384-'Double Entry'!X384)</f>
        <v>0</v>
      </c>
      <c r="Y384" s="125">
        <f>ABS('Data Analysis'!Y384-'Double Entry'!Y384)</f>
        <v>0</v>
      </c>
      <c r="Z384" s="125">
        <f>ABS('Data Analysis'!Z384-'Double Entry'!Z384)</f>
        <v>0</v>
      </c>
      <c r="AA384" s="125">
        <f>ABS('Data Analysis'!AA384-'Double Entry'!AA384)</f>
        <v>0</v>
      </c>
      <c r="AB384" s="125">
        <f>ABS('Data Analysis'!AB384-'Double Entry'!AB384)</f>
        <v>0</v>
      </c>
      <c r="AC384" s="125">
        <f>ABS('Data Analysis'!AC384-'Double Entry'!AC384)</f>
        <v>0</v>
      </c>
      <c r="AD384" s="125">
        <f>ABS('Data Analysis'!AD384-'Double Entry'!AD384)</f>
        <v>0</v>
      </c>
    </row>
    <row r="385" spans="1:30" ht="12.75">
      <c r="A385" s="124">
        <f t="shared" si="5"/>
      </c>
      <c r="B385" s="56"/>
      <c r="C385" s="57"/>
      <c r="E385" s="27"/>
      <c r="G385" s="125">
        <f>IF('Data Analysis'!G385='Double Entry'!G385,0,1)</f>
        <v>0</v>
      </c>
      <c r="H385" s="125">
        <f>ABS('Data Analysis'!H385-'Double Entry'!H385)</f>
        <v>0</v>
      </c>
      <c r="I385" s="125">
        <f>ABS('Data Analysis'!I385-'Double Entry'!I385)</f>
        <v>0</v>
      </c>
      <c r="J385" s="125">
        <f>ABS('Data Analysis'!J385-'Double Entry'!J385)</f>
        <v>0</v>
      </c>
      <c r="K385" s="125">
        <f>ABS('Data Analysis'!K385-'Double Entry'!K385)</f>
        <v>0</v>
      </c>
      <c r="L385" s="125">
        <f>ABS('Data Analysis'!L385-'Double Entry'!L385)</f>
        <v>0</v>
      </c>
      <c r="M385" s="125">
        <f>ABS('Data Analysis'!M385-'Double Entry'!M385)</f>
        <v>0</v>
      </c>
      <c r="N385" s="125">
        <f>ABS('Data Analysis'!N385-'Double Entry'!N385)</f>
        <v>0</v>
      </c>
      <c r="O385" s="125">
        <f>ABS('Data Analysis'!O385-'Double Entry'!O385)</f>
        <v>0</v>
      </c>
      <c r="P385" s="125">
        <f>ABS('Data Analysis'!P385-'Double Entry'!P385)</f>
        <v>0</v>
      </c>
      <c r="Q385" s="125">
        <f>ABS('Data Analysis'!Q385-'Double Entry'!Q385)</f>
        <v>0</v>
      </c>
      <c r="R385" s="125">
        <f>ABS('Data Analysis'!R385-'Double Entry'!R385)</f>
        <v>0</v>
      </c>
      <c r="S385" s="125">
        <f>ABS('Data Analysis'!S385-'Double Entry'!S385)</f>
        <v>0</v>
      </c>
      <c r="T385" s="125">
        <f>ABS('Data Analysis'!T385-'Double Entry'!T385)</f>
        <v>0</v>
      </c>
      <c r="U385" s="125">
        <f>ABS('Data Analysis'!U385-'Double Entry'!U385)</f>
        <v>0</v>
      </c>
      <c r="V385" s="125">
        <f>ABS('Data Analysis'!V385-'Double Entry'!V385)</f>
        <v>0</v>
      </c>
      <c r="W385" s="125">
        <f>ABS('Data Analysis'!W385-'Double Entry'!W385)</f>
        <v>0</v>
      </c>
      <c r="X385" s="125">
        <f>ABS('Data Analysis'!X385-'Double Entry'!X385)</f>
        <v>0</v>
      </c>
      <c r="Y385" s="125">
        <f>ABS('Data Analysis'!Y385-'Double Entry'!Y385)</f>
        <v>0</v>
      </c>
      <c r="Z385" s="125">
        <f>ABS('Data Analysis'!Z385-'Double Entry'!Z385)</f>
        <v>0</v>
      </c>
      <c r="AA385" s="125">
        <f>ABS('Data Analysis'!AA385-'Double Entry'!AA385)</f>
        <v>0</v>
      </c>
      <c r="AB385" s="125">
        <f>ABS('Data Analysis'!AB385-'Double Entry'!AB385)</f>
        <v>0</v>
      </c>
      <c r="AC385" s="125">
        <f>ABS('Data Analysis'!AC385-'Double Entry'!AC385)</f>
        <v>0</v>
      </c>
      <c r="AD385" s="125">
        <f>ABS('Data Analysis'!AD385-'Double Entry'!AD385)</f>
        <v>0</v>
      </c>
    </row>
    <row r="386" spans="1:30" ht="12.75">
      <c r="A386" s="124">
        <f t="shared" si="5"/>
      </c>
      <c r="B386" s="56"/>
      <c r="C386" s="57"/>
      <c r="E386" s="27"/>
      <c r="G386" s="125">
        <f>IF('Data Analysis'!G386='Double Entry'!G386,0,1)</f>
        <v>0</v>
      </c>
      <c r="H386" s="125">
        <f>ABS('Data Analysis'!H386-'Double Entry'!H386)</f>
        <v>0</v>
      </c>
      <c r="I386" s="125">
        <f>ABS('Data Analysis'!I386-'Double Entry'!I386)</f>
        <v>0</v>
      </c>
      <c r="J386" s="125">
        <f>ABS('Data Analysis'!J386-'Double Entry'!J386)</f>
        <v>0</v>
      </c>
      <c r="K386" s="125">
        <f>ABS('Data Analysis'!K386-'Double Entry'!K386)</f>
        <v>0</v>
      </c>
      <c r="L386" s="125">
        <f>ABS('Data Analysis'!L386-'Double Entry'!L386)</f>
        <v>0</v>
      </c>
      <c r="M386" s="125">
        <f>ABS('Data Analysis'!M386-'Double Entry'!M386)</f>
        <v>0</v>
      </c>
      <c r="N386" s="125">
        <f>ABS('Data Analysis'!N386-'Double Entry'!N386)</f>
        <v>0</v>
      </c>
      <c r="O386" s="125">
        <f>ABS('Data Analysis'!O386-'Double Entry'!O386)</f>
        <v>0</v>
      </c>
      <c r="P386" s="125">
        <f>ABS('Data Analysis'!P386-'Double Entry'!P386)</f>
        <v>0</v>
      </c>
      <c r="Q386" s="125">
        <f>ABS('Data Analysis'!Q386-'Double Entry'!Q386)</f>
        <v>0</v>
      </c>
      <c r="R386" s="125">
        <f>ABS('Data Analysis'!R386-'Double Entry'!R386)</f>
        <v>0</v>
      </c>
      <c r="S386" s="125">
        <f>ABS('Data Analysis'!S386-'Double Entry'!S386)</f>
        <v>0</v>
      </c>
      <c r="T386" s="125">
        <f>ABS('Data Analysis'!T386-'Double Entry'!T386)</f>
        <v>0</v>
      </c>
      <c r="U386" s="125">
        <f>ABS('Data Analysis'!U386-'Double Entry'!U386)</f>
        <v>0</v>
      </c>
      <c r="V386" s="125">
        <f>ABS('Data Analysis'!V386-'Double Entry'!V386)</f>
        <v>0</v>
      </c>
      <c r="W386" s="125">
        <f>ABS('Data Analysis'!W386-'Double Entry'!W386)</f>
        <v>0</v>
      </c>
      <c r="X386" s="125">
        <f>ABS('Data Analysis'!X386-'Double Entry'!X386)</f>
        <v>0</v>
      </c>
      <c r="Y386" s="125">
        <f>ABS('Data Analysis'!Y386-'Double Entry'!Y386)</f>
        <v>0</v>
      </c>
      <c r="Z386" s="125">
        <f>ABS('Data Analysis'!Z386-'Double Entry'!Z386)</f>
        <v>0</v>
      </c>
      <c r="AA386" s="125">
        <f>ABS('Data Analysis'!AA386-'Double Entry'!AA386)</f>
        <v>0</v>
      </c>
      <c r="AB386" s="125">
        <f>ABS('Data Analysis'!AB386-'Double Entry'!AB386)</f>
        <v>0</v>
      </c>
      <c r="AC386" s="125">
        <f>ABS('Data Analysis'!AC386-'Double Entry'!AC386)</f>
        <v>0</v>
      </c>
      <c r="AD386" s="125">
        <f>ABS('Data Analysis'!AD386-'Double Entry'!AD386)</f>
        <v>0</v>
      </c>
    </row>
    <row r="387" spans="1:30" ht="12.75">
      <c r="A387" s="124">
        <f t="shared" si="5"/>
      </c>
      <c r="B387" s="56"/>
      <c r="C387" s="57"/>
      <c r="E387" s="27"/>
      <c r="G387" s="125">
        <f>IF('Data Analysis'!G387='Double Entry'!G387,0,1)</f>
        <v>0</v>
      </c>
      <c r="H387" s="125">
        <f>ABS('Data Analysis'!H387-'Double Entry'!H387)</f>
        <v>0</v>
      </c>
      <c r="I387" s="125">
        <f>ABS('Data Analysis'!I387-'Double Entry'!I387)</f>
        <v>0</v>
      </c>
      <c r="J387" s="125">
        <f>ABS('Data Analysis'!J387-'Double Entry'!J387)</f>
        <v>0</v>
      </c>
      <c r="K387" s="125">
        <f>ABS('Data Analysis'!K387-'Double Entry'!K387)</f>
        <v>0</v>
      </c>
      <c r="L387" s="125">
        <f>ABS('Data Analysis'!L387-'Double Entry'!L387)</f>
        <v>0</v>
      </c>
      <c r="M387" s="125">
        <f>ABS('Data Analysis'!M387-'Double Entry'!M387)</f>
        <v>0</v>
      </c>
      <c r="N387" s="125">
        <f>ABS('Data Analysis'!N387-'Double Entry'!N387)</f>
        <v>0</v>
      </c>
      <c r="O387" s="125">
        <f>ABS('Data Analysis'!O387-'Double Entry'!O387)</f>
        <v>0</v>
      </c>
      <c r="P387" s="125">
        <f>ABS('Data Analysis'!P387-'Double Entry'!P387)</f>
        <v>0</v>
      </c>
      <c r="Q387" s="125">
        <f>ABS('Data Analysis'!Q387-'Double Entry'!Q387)</f>
        <v>0</v>
      </c>
      <c r="R387" s="125">
        <f>ABS('Data Analysis'!R387-'Double Entry'!R387)</f>
        <v>0</v>
      </c>
      <c r="S387" s="125">
        <f>ABS('Data Analysis'!S387-'Double Entry'!S387)</f>
        <v>0</v>
      </c>
      <c r="T387" s="125">
        <f>ABS('Data Analysis'!T387-'Double Entry'!T387)</f>
        <v>0</v>
      </c>
      <c r="U387" s="125">
        <f>ABS('Data Analysis'!U387-'Double Entry'!U387)</f>
        <v>0</v>
      </c>
      <c r="V387" s="125">
        <f>ABS('Data Analysis'!V387-'Double Entry'!V387)</f>
        <v>0</v>
      </c>
      <c r="W387" s="125">
        <f>ABS('Data Analysis'!W387-'Double Entry'!W387)</f>
        <v>0</v>
      </c>
      <c r="X387" s="125">
        <f>ABS('Data Analysis'!X387-'Double Entry'!X387)</f>
        <v>0</v>
      </c>
      <c r="Y387" s="125">
        <f>ABS('Data Analysis'!Y387-'Double Entry'!Y387)</f>
        <v>0</v>
      </c>
      <c r="Z387" s="125">
        <f>ABS('Data Analysis'!Z387-'Double Entry'!Z387)</f>
        <v>0</v>
      </c>
      <c r="AA387" s="125">
        <f>ABS('Data Analysis'!AA387-'Double Entry'!AA387)</f>
        <v>0</v>
      </c>
      <c r="AB387" s="125">
        <f>ABS('Data Analysis'!AB387-'Double Entry'!AB387)</f>
        <v>0</v>
      </c>
      <c r="AC387" s="125">
        <f>ABS('Data Analysis'!AC387-'Double Entry'!AC387)</f>
        <v>0</v>
      </c>
      <c r="AD387" s="125">
        <f>ABS('Data Analysis'!AD387-'Double Entry'!AD387)</f>
        <v>0</v>
      </c>
    </row>
    <row r="388" spans="1:30" ht="12.75">
      <c r="A388" s="124">
        <f t="shared" si="5"/>
      </c>
      <c r="B388" s="56"/>
      <c r="C388" s="57"/>
      <c r="E388" s="27"/>
      <c r="G388" s="125">
        <f>IF('Data Analysis'!G388='Double Entry'!G388,0,1)</f>
        <v>0</v>
      </c>
      <c r="H388" s="125">
        <f>ABS('Data Analysis'!H388-'Double Entry'!H388)</f>
        <v>0</v>
      </c>
      <c r="I388" s="125">
        <f>ABS('Data Analysis'!I388-'Double Entry'!I388)</f>
        <v>0</v>
      </c>
      <c r="J388" s="125">
        <f>ABS('Data Analysis'!J388-'Double Entry'!J388)</f>
        <v>0</v>
      </c>
      <c r="K388" s="125">
        <f>ABS('Data Analysis'!K388-'Double Entry'!K388)</f>
        <v>0</v>
      </c>
      <c r="L388" s="125">
        <f>ABS('Data Analysis'!L388-'Double Entry'!L388)</f>
        <v>0</v>
      </c>
      <c r="M388" s="125">
        <f>ABS('Data Analysis'!M388-'Double Entry'!M388)</f>
        <v>0</v>
      </c>
      <c r="N388" s="125">
        <f>ABS('Data Analysis'!N388-'Double Entry'!N388)</f>
        <v>0</v>
      </c>
      <c r="O388" s="125">
        <f>ABS('Data Analysis'!O388-'Double Entry'!O388)</f>
        <v>0</v>
      </c>
      <c r="P388" s="125">
        <f>ABS('Data Analysis'!P388-'Double Entry'!P388)</f>
        <v>0</v>
      </c>
      <c r="Q388" s="125">
        <f>ABS('Data Analysis'!Q388-'Double Entry'!Q388)</f>
        <v>0</v>
      </c>
      <c r="R388" s="125">
        <f>ABS('Data Analysis'!R388-'Double Entry'!R388)</f>
        <v>0</v>
      </c>
      <c r="S388" s="125">
        <f>ABS('Data Analysis'!S388-'Double Entry'!S388)</f>
        <v>0</v>
      </c>
      <c r="T388" s="125">
        <f>ABS('Data Analysis'!T388-'Double Entry'!T388)</f>
        <v>0</v>
      </c>
      <c r="U388" s="125">
        <f>ABS('Data Analysis'!U388-'Double Entry'!U388)</f>
        <v>0</v>
      </c>
      <c r="V388" s="125">
        <f>ABS('Data Analysis'!V388-'Double Entry'!V388)</f>
        <v>0</v>
      </c>
      <c r="W388" s="125">
        <f>ABS('Data Analysis'!W388-'Double Entry'!W388)</f>
        <v>0</v>
      </c>
      <c r="X388" s="125">
        <f>ABS('Data Analysis'!X388-'Double Entry'!X388)</f>
        <v>0</v>
      </c>
      <c r="Y388" s="125">
        <f>ABS('Data Analysis'!Y388-'Double Entry'!Y388)</f>
        <v>0</v>
      </c>
      <c r="Z388" s="125">
        <f>ABS('Data Analysis'!Z388-'Double Entry'!Z388)</f>
        <v>0</v>
      </c>
      <c r="AA388" s="125">
        <f>ABS('Data Analysis'!AA388-'Double Entry'!AA388)</f>
        <v>0</v>
      </c>
      <c r="AB388" s="125">
        <f>ABS('Data Analysis'!AB388-'Double Entry'!AB388)</f>
        <v>0</v>
      </c>
      <c r="AC388" s="125">
        <f>ABS('Data Analysis'!AC388-'Double Entry'!AC388)</f>
        <v>0</v>
      </c>
      <c r="AD388" s="125">
        <f>ABS('Data Analysis'!AD388-'Double Entry'!AD388)</f>
        <v>0</v>
      </c>
    </row>
    <row r="389" spans="1:30" ht="12.75">
      <c r="A389" s="124">
        <f t="shared" si="5"/>
      </c>
      <c r="B389" s="56"/>
      <c r="C389" s="57"/>
      <c r="E389" s="27"/>
      <c r="G389" s="125">
        <f>IF('Data Analysis'!G389='Double Entry'!G389,0,1)</f>
        <v>0</v>
      </c>
      <c r="H389" s="125">
        <f>ABS('Data Analysis'!H389-'Double Entry'!H389)</f>
        <v>0</v>
      </c>
      <c r="I389" s="125">
        <f>ABS('Data Analysis'!I389-'Double Entry'!I389)</f>
        <v>0</v>
      </c>
      <c r="J389" s="125">
        <f>ABS('Data Analysis'!J389-'Double Entry'!J389)</f>
        <v>0</v>
      </c>
      <c r="K389" s="125">
        <f>ABS('Data Analysis'!K389-'Double Entry'!K389)</f>
        <v>0</v>
      </c>
      <c r="L389" s="125">
        <f>ABS('Data Analysis'!L389-'Double Entry'!L389)</f>
        <v>0</v>
      </c>
      <c r="M389" s="125">
        <f>ABS('Data Analysis'!M389-'Double Entry'!M389)</f>
        <v>0</v>
      </c>
      <c r="N389" s="125">
        <f>ABS('Data Analysis'!N389-'Double Entry'!N389)</f>
        <v>0</v>
      </c>
      <c r="O389" s="125">
        <f>ABS('Data Analysis'!O389-'Double Entry'!O389)</f>
        <v>0</v>
      </c>
      <c r="P389" s="125">
        <f>ABS('Data Analysis'!P389-'Double Entry'!P389)</f>
        <v>0</v>
      </c>
      <c r="Q389" s="125">
        <f>ABS('Data Analysis'!Q389-'Double Entry'!Q389)</f>
        <v>0</v>
      </c>
      <c r="R389" s="125">
        <f>ABS('Data Analysis'!R389-'Double Entry'!R389)</f>
        <v>0</v>
      </c>
      <c r="S389" s="125">
        <f>ABS('Data Analysis'!S389-'Double Entry'!S389)</f>
        <v>0</v>
      </c>
      <c r="T389" s="125">
        <f>ABS('Data Analysis'!T389-'Double Entry'!T389)</f>
        <v>0</v>
      </c>
      <c r="U389" s="125">
        <f>ABS('Data Analysis'!U389-'Double Entry'!U389)</f>
        <v>0</v>
      </c>
      <c r="V389" s="125">
        <f>ABS('Data Analysis'!V389-'Double Entry'!V389)</f>
        <v>0</v>
      </c>
      <c r="W389" s="125">
        <f>ABS('Data Analysis'!W389-'Double Entry'!W389)</f>
        <v>0</v>
      </c>
      <c r="X389" s="125">
        <f>ABS('Data Analysis'!X389-'Double Entry'!X389)</f>
        <v>0</v>
      </c>
      <c r="Y389" s="125">
        <f>ABS('Data Analysis'!Y389-'Double Entry'!Y389)</f>
        <v>0</v>
      </c>
      <c r="Z389" s="125">
        <f>ABS('Data Analysis'!Z389-'Double Entry'!Z389)</f>
        <v>0</v>
      </c>
      <c r="AA389" s="125">
        <f>ABS('Data Analysis'!AA389-'Double Entry'!AA389)</f>
        <v>0</v>
      </c>
      <c r="AB389" s="125">
        <f>ABS('Data Analysis'!AB389-'Double Entry'!AB389)</f>
        <v>0</v>
      </c>
      <c r="AC389" s="125">
        <f>ABS('Data Analysis'!AC389-'Double Entry'!AC389)</f>
        <v>0</v>
      </c>
      <c r="AD389" s="125">
        <f>ABS('Data Analysis'!AD389-'Double Entry'!AD389)</f>
        <v>0</v>
      </c>
    </row>
    <row r="390" spans="1:30" ht="12.75">
      <c r="A390" s="124">
        <f t="shared" si="5"/>
      </c>
      <c r="B390" s="56"/>
      <c r="C390" s="57"/>
      <c r="E390" s="27"/>
      <c r="G390" s="125">
        <f>IF('Data Analysis'!G390='Double Entry'!G390,0,1)</f>
        <v>0</v>
      </c>
      <c r="H390" s="125">
        <f>ABS('Data Analysis'!H390-'Double Entry'!H390)</f>
        <v>0</v>
      </c>
      <c r="I390" s="125">
        <f>ABS('Data Analysis'!I390-'Double Entry'!I390)</f>
        <v>0</v>
      </c>
      <c r="J390" s="125">
        <f>ABS('Data Analysis'!J390-'Double Entry'!J390)</f>
        <v>0</v>
      </c>
      <c r="K390" s="125">
        <f>ABS('Data Analysis'!K390-'Double Entry'!K390)</f>
        <v>0</v>
      </c>
      <c r="L390" s="125">
        <f>ABS('Data Analysis'!L390-'Double Entry'!L390)</f>
        <v>0</v>
      </c>
      <c r="M390" s="125">
        <f>ABS('Data Analysis'!M390-'Double Entry'!M390)</f>
        <v>0</v>
      </c>
      <c r="N390" s="125">
        <f>ABS('Data Analysis'!N390-'Double Entry'!N390)</f>
        <v>0</v>
      </c>
      <c r="O390" s="125">
        <f>ABS('Data Analysis'!O390-'Double Entry'!O390)</f>
        <v>0</v>
      </c>
      <c r="P390" s="125">
        <f>ABS('Data Analysis'!P390-'Double Entry'!P390)</f>
        <v>0</v>
      </c>
      <c r="Q390" s="125">
        <f>ABS('Data Analysis'!Q390-'Double Entry'!Q390)</f>
        <v>0</v>
      </c>
      <c r="R390" s="125">
        <f>ABS('Data Analysis'!R390-'Double Entry'!R390)</f>
        <v>0</v>
      </c>
      <c r="S390" s="125">
        <f>ABS('Data Analysis'!S390-'Double Entry'!S390)</f>
        <v>0</v>
      </c>
      <c r="T390" s="125">
        <f>ABS('Data Analysis'!T390-'Double Entry'!T390)</f>
        <v>0</v>
      </c>
      <c r="U390" s="125">
        <f>ABS('Data Analysis'!U390-'Double Entry'!U390)</f>
        <v>0</v>
      </c>
      <c r="V390" s="125">
        <f>ABS('Data Analysis'!V390-'Double Entry'!V390)</f>
        <v>0</v>
      </c>
      <c r="W390" s="125">
        <f>ABS('Data Analysis'!W390-'Double Entry'!W390)</f>
        <v>0</v>
      </c>
      <c r="X390" s="125">
        <f>ABS('Data Analysis'!X390-'Double Entry'!X390)</f>
        <v>0</v>
      </c>
      <c r="Y390" s="125">
        <f>ABS('Data Analysis'!Y390-'Double Entry'!Y390)</f>
        <v>0</v>
      </c>
      <c r="Z390" s="125">
        <f>ABS('Data Analysis'!Z390-'Double Entry'!Z390)</f>
        <v>0</v>
      </c>
      <c r="AA390" s="125">
        <f>ABS('Data Analysis'!AA390-'Double Entry'!AA390)</f>
        <v>0</v>
      </c>
      <c r="AB390" s="125">
        <f>ABS('Data Analysis'!AB390-'Double Entry'!AB390)</f>
        <v>0</v>
      </c>
      <c r="AC390" s="125">
        <f>ABS('Data Analysis'!AC390-'Double Entry'!AC390)</f>
        <v>0</v>
      </c>
      <c r="AD390" s="125">
        <f>ABS('Data Analysis'!AD390-'Double Entry'!AD390)</f>
        <v>0</v>
      </c>
    </row>
    <row r="391" spans="1:30" ht="12.75">
      <c r="A391" s="124">
        <f t="shared" si="5"/>
      </c>
      <c r="B391" s="56"/>
      <c r="C391" s="57"/>
      <c r="E391" s="27"/>
      <c r="G391" s="125">
        <f>IF('Data Analysis'!G391='Double Entry'!G391,0,1)</f>
        <v>0</v>
      </c>
      <c r="H391" s="125">
        <f>ABS('Data Analysis'!H391-'Double Entry'!H391)</f>
        <v>0</v>
      </c>
      <c r="I391" s="125">
        <f>ABS('Data Analysis'!I391-'Double Entry'!I391)</f>
        <v>0</v>
      </c>
      <c r="J391" s="125">
        <f>ABS('Data Analysis'!J391-'Double Entry'!J391)</f>
        <v>0</v>
      </c>
      <c r="K391" s="125">
        <f>ABS('Data Analysis'!K391-'Double Entry'!K391)</f>
        <v>0</v>
      </c>
      <c r="L391" s="125">
        <f>ABS('Data Analysis'!L391-'Double Entry'!L391)</f>
        <v>0</v>
      </c>
      <c r="M391" s="125">
        <f>ABS('Data Analysis'!M391-'Double Entry'!M391)</f>
        <v>0</v>
      </c>
      <c r="N391" s="125">
        <f>ABS('Data Analysis'!N391-'Double Entry'!N391)</f>
        <v>0</v>
      </c>
      <c r="O391" s="125">
        <f>ABS('Data Analysis'!O391-'Double Entry'!O391)</f>
        <v>0</v>
      </c>
      <c r="P391" s="125">
        <f>ABS('Data Analysis'!P391-'Double Entry'!P391)</f>
        <v>0</v>
      </c>
      <c r="Q391" s="125">
        <f>ABS('Data Analysis'!Q391-'Double Entry'!Q391)</f>
        <v>0</v>
      </c>
      <c r="R391" s="125">
        <f>ABS('Data Analysis'!R391-'Double Entry'!R391)</f>
        <v>0</v>
      </c>
      <c r="S391" s="125">
        <f>ABS('Data Analysis'!S391-'Double Entry'!S391)</f>
        <v>0</v>
      </c>
      <c r="T391" s="125">
        <f>ABS('Data Analysis'!T391-'Double Entry'!T391)</f>
        <v>0</v>
      </c>
      <c r="U391" s="125">
        <f>ABS('Data Analysis'!U391-'Double Entry'!U391)</f>
        <v>0</v>
      </c>
      <c r="V391" s="125">
        <f>ABS('Data Analysis'!V391-'Double Entry'!V391)</f>
        <v>0</v>
      </c>
      <c r="W391" s="125">
        <f>ABS('Data Analysis'!W391-'Double Entry'!W391)</f>
        <v>0</v>
      </c>
      <c r="X391" s="125">
        <f>ABS('Data Analysis'!X391-'Double Entry'!X391)</f>
        <v>0</v>
      </c>
      <c r="Y391" s="125">
        <f>ABS('Data Analysis'!Y391-'Double Entry'!Y391)</f>
        <v>0</v>
      </c>
      <c r="Z391" s="125">
        <f>ABS('Data Analysis'!Z391-'Double Entry'!Z391)</f>
        <v>0</v>
      </c>
      <c r="AA391" s="125">
        <f>ABS('Data Analysis'!AA391-'Double Entry'!AA391)</f>
        <v>0</v>
      </c>
      <c r="AB391" s="125">
        <f>ABS('Data Analysis'!AB391-'Double Entry'!AB391)</f>
        <v>0</v>
      </c>
      <c r="AC391" s="125">
        <f>ABS('Data Analysis'!AC391-'Double Entry'!AC391)</f>
        <v>0</v>
      </c>
      <c r="AD391" s="125">
        <f>ABS('Data Analysis'!AD391-'Double Entry'!AD391)</f>
        <v>0</v>
      </c>
    </row>
    <row r="392" spans="1:30" ht="12.75">
      <c r="A392" s="124">
        <f t="shared" si="5"/>
      </c>
      <c r="G392" s="58"/>
      <c r="O392" s="5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15" ht="12.75">
      <c r="A393" s="124">
        <f t="shared" si="5"/>
      </c>
      <c r="G393" s="56"/>
      <c r="O393" s="5"/>
    </row>
    <row r="394" spans="1:30" ht="12.75">
      <c r="A394" s="124">
        <f t="shared" si="5"/>
      </c>
      <c r="G394" s="56"/>
      <c r="O394" s="5"/>
      <c r="AA394" s="6"/>
      <c r="AB394" s="6"/>
      <c r="AC394" s="6"/>
      <c r="AD394" s="6"/>
    </row>
    <row r="395" spans="1:15" ht="12.75">
      <c r="A395" s="124">
        <f t="shared" si="5"/>
      </c>
      <c r="G395" s="56"/>
      <c r="O395" s="5"/>
    </row>
    <row r="396" spans="1:15" ht="12.75">
      <c r="A396" s="124">
        <f t="shared" si="5"/>
      </c>
      <c r="G396" s="56"/>
      <c r="O396" s="5"/>
    </row>
    <row r="397" spans="1:15" ht="12.75">
      <c r="A397" s="124">
        <f t="shared" si="5"/>
      </c>
      <c r="G397" s="56"/>
      <c r="O397" s="5"/>
    </row>
    <row r="398" spans="1:15" ht="12.75">
      <c r="A398" s="124">
        <f t="shared" si="5"/>
      </c>
      <c r="G398" s="56"/>
      <c r="O398" s="5"/>
    </row>
    <row r="399" spans="1:15" ht="12.75">
      <c r="A399" s="124">
        <f t="shared" si="5"/>
      </c>
      <c r="G399" s="56"/>
      <c r="M399" s="36"/>
      <c r="O399" s="5"/>
    </row>
    <row r="400" spans="1:30" ht="12.75">
      <c r="A400" s="124">
        <f t="shared" si="5"/>
      </c>
      <c r="G400" s="39"/>
      <c r="H400" s="125">
        <f>IF('Data Analysis'!H400='Double Entry'!H400,0,1)</f>
        <v>0</v>
      </c>
      <c r="I400" s="126"/>
      <c r="L400" s="125">
        <f>IF('Data Analysis'!L400='Double Entry'!L400,0,1)</f>
        <v>0</v>
      </c>
      <c r="M400" s="126"/>
      <c r="O400" s="5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05">
      <c r="A401" s="124">
        <f t="shared" si="5"/>
      </c>
      <c r="B401" s="6"/>
      <c r="C401" s="6"/>
      <c r="D401" s="6"/>
      <c r="E401" s="6"/>
      <c r="F401" s="6"/>
      <c r="G401" s="12" t="s">
        <v>11</v>
      </c>
      <c r="H401" s="13" t="s">
        <v>12</v>
      </c>
      <c r="I401" s="13" t="s">
        <v>13</v>
      </c>
      <c r="J401" s="13" t="s">
        <v>14</v>
      </c>
      <c r="K401" s="13" t="s">
        <v>15</v>
      </c>
      <c r="L401" s="13" t="s">
        <v>16</v>
      </c>
      <c r="M401" s="13" t="s">
        <v>17</v>
      </c>
      <c r="N401" s="6" t="s">
        <v>18</v>
      </c>
      <c r="O401" s="6" t="s">
        <v>19</v>
      </c>
      <c r="P401" s="15" t="s">
        <v>20</v>
      </c>
      <c r="Q401" s="15" t="s">
        <v>21</v>
      </c>
      <c r="R401" s="15" t="s">
        <v>22</v>
      </c>
      <c r="S401" s="15" t="s">
        <v>23</v>
      </c>
      <c r="T401" s="15" t="s">
        <v>24</v>
      </c>
      <c r="U401" s="15" t="s">
        <v>20</v>
      </c>
      <c r="V401" s="15" t="s">
        <v>21</v>
      </c>
      <c r="W401" s="15" t="s">
        <v>22</v>
      </c>
      <c r="X401" s="15" t="s">
        <v>23</v>
      </c>
      <c r="Y401" s="15" t="s">
        <v>24</v>
      </c>
      <c r="Z401" s="15" t="s">
        <v>20</v>
      </c>
      <c r="AA401" s="15" t="s">
        <v>21</v>
      </c>
      <c r="AB401" s="15" t="s">
        <v>22</v>
      </c>
      <c r="AC401" s="15" t="s">
        <v>23</v>
      </c>
      <c r="AD401" s="15" t="s">
        <v>24</v>
      </c>
    </row>
    <row r="402" spans="1:30" ht="12.75">
      <c r="A402" s="124">
        <f t="shared" si="5"/>
      </c>
      <c r="B402" s="56"/>
      <c r="C402" s="57"/>
      <c r="E402" s="27"/>
      <c r="G402" s="125">
        <f>IF('Data Analysis'!G402='Double Entry'!G402,0,1)</f>
        <v>0</v>
      </c>
      <c r="H402" s="125">
        <f>ABS('Data Analysis'!H402-'Double Entry'!H402)</f>
        <v>0</v>
      </c>
      <c r="I402" s="125">
        <f>ABS('Data Analysis'!I402-'Double Entry'!I402)</f>
        <v>0</v>
      </c>
      <c r="J402" s="125">
        <f>ABS('Data Analysis'!J402-'Double Entry'!J402)</f>
        <v>0</v>
      </c>
      <c r="K402" s="125">
        <f>ABS('Data Analysis'!K402-'Double Entry'!K402)</f>
        <v>0</v>
      </c>
      <c r="L402" s="125">
        <f>ABS('Data Analysis'!L402-'Double Entry'!L402)</f>
        <v>0</v>
      </c>
      <c r="M402" s="125">
        <f>ABS('Data Analysis'!M402-'Double Entry'!M402)</f>
        <v>0</v>
      </c>
      <c r="N402" s="125">
        <f>ABS('Data Analysis'!N402-'Double Entry'!N402)</f>
        <v>0</v>
      </c>
      <c r="O402" s="125">
        <f>ABS('Data Analysis'!O402-'Double Entry'!O402)</f>
        <v>0</v>
      </c>
      <c r="P402" s="125">
        <f>ABS('Data Analysis'!P402-'Double Entry'!P402)</f>
        <v>0</v>
      </c>
      <c r="Q402" s="125">
        <f>ABS('Data Analysis'!Q402-'Double Entry'!Q402)</f>
        <v>0</v>
      </c>
      <c r="R402" s="125">
        <f>ABS('Data Analysis'!R402-'Double Entry'!R402)</f>
        <v>0</v>
      </c>
      <c r="S402" s="125">
        <f>ABS('Data Analysis'!S402-'Double Entry'!S402)</f>
        <v>0</v>
      </c>
      <c r="T402" s="125">
        <f>ABS('Data Analysis'!T402-'Double Entry'!T402)</f>
        <v>0</v>
      </c>
      <c r="U402" s="125">
        <f>ABS('Data Analysis'!U402-'Double Entry'!U402)</f>
        <v>0</v>
      </c>
      <c r="V402" s="125">
        <f>ABS('Data Analysis'!V402-'Double Entry'!V402)</f>
        <v>0</v>
      </c>
      <c r="W402" s="125">
        <f>ABS('Data Analysis'!W402-'Double Entry'!W402)</f>
        <v>0</v>
      </c>
      <c r="X402" s="125">
        <f>ABS('Data Analysis'!X402-'Double Entry'!X402)</f>
        <v>0</v>
      </c>
      <c r="Y402" s="125">
        <f>ABS('Data Analysis'!Y402-'Double Entry'!Y402)</f>
        <v>0</v>
      </c>
      <c r="Z402" s="125">
        <f>ABS('Data Analysis'!Z402-'Double Entry'!Z402)</f>
        <v>0</v>
      </c>
      <c r="AA402" s="125">
        <f>ABS('Data Analysis'!AA402-'Double Entry'!AA402)</f>
        <v>0</v>
      </c>
      <c r="AB402" s="125">
        <f>ABS('Data Analysis'!AB402-'Double Entry'!AB402)</f>
        <v>0</v>
      </c>
      <c r="AC402" s="125">
        <f>ABS('Data Analysis'!AC402-'Double Entry'!AC402)</f>
        <v>0</v>
      </c>
      <c r="AD402" s="125">
        <f>ABS('Data Analysis'!AD402-'Double Entry'!AD402)</f>
        <v>0</v>
      </c>
    </row>
    <row r="403" spans="1:30" ht="12.75">
      <c r="A403" s="124">
        <f t="shared" si="5"/>
      </c>
      <c r="B403" s="56"/>
      <c r="C403" s="57"/>
      <c r="E403" s="27"/>
      <c r="G403" s="125">
        <f>IF('Data Analysis'!G403='Double Entry'!G403,0,1)</f>
        <v>0</v>
      </c>
      <c r="H403" s="125">
        <f>ABS('Data Analysis'!H403-'Double Entry'!H403)</f>
        <v>0</v>
      </c>
      <c r="I403" s="125">
        <f>ABS('Data Analysis'!I403-'Double Entry'!I403)</f>
        <v>0</v>
      </c>
      <c r="J403" s="125">
        <f>ABS('Data Analysis'!J403-'Double Entry'!J403)</f>
        <v>0</v>
      </c>
      <c r="K403" s="125">
        <f>ABS('Data Analysis'!K403-'Double Entry'!K403)</f>
        <v>0</v>
      </c>
      <c r="L403" s="125">
        <f>ABS('Data Analysis'!L403-'Double Entry'!L403)</f>
        <v>0</v>
      </c>
      <c r="M403" s="125">
        <f>ABS('Data Analysis'!M403-'Double Entry'!M403)</f>
        <v>0</v>
      </c>
      <c r="N403" s="125">
        <f>ABS('Data Analysis'!N403-'Double Entry'!N403)</f>
        <v>0</v>
      </c>
      <c r="O403" s="125">
        <f>ABS('Data Analysis'!O403-'Double Entry'!O403)</f>
        <v>0</v>
      </c>
      <c r="P403" s="125">
        <f>ABS('Data Analysis'!P403-'Double Entry'!P403)</f>
        <v>0</v>
      </c>
      <c r="Q403" s="125">
        <f>ABS('Data Analysis'!Q403-'Double Entry'!Q403)</f>
        <v>0</v>
      </c>
      <c r="R403" s="125">
        <f>ABS('Data Analysis'!R403-'Double Entry'!R403)</f>
        <v>0</v>
      </c>
      <c r="S403" s="125">
        <f>ABS('Data Analysis'!S403-'Double Entry'!S403)</f>
        <v>0</v>
      </c>
      <c r="T403" s="125">
        <f>ABS('Data Analysis'!T403-'Double Entry'!T403)</f>
        <v>0</v>
      </c>
      <c r="U403" s="125">
        <f>ABS('Data Analysis'!U403-'Double Entry'!U403)</f>
        <v>0</v>
      </c>
      <c r="V403" s="125">
        <f>ABS('Data Analysis'!V403-'Double Entry'!V403)</f>
        <v>0</v>
      </c>
      <c r="W403" s="125">
        <f>ABS('Data Analysis'!W403-'Double Entry'!W403)</f>
        <v>0</v>
      </c>
      <c r="X403" s="125">
        <f>ABS('Data Analysis'!X403-'Double Entry'!X403)</f>
        <v>0</v>
      </c>
      <c r="Y403" s="125">
        <f>ABS('Data Analysis'!Y403-'Double Entry'!Y403)</f>
        <v>0</v>
      </c>
      <c r="Z403" s="125">
        <f>ABS('Data Analysis'!Z403-'Double Entry'!Z403)</f>
        <v>0</v>
      </c>
      <c r="AA403" s="125">
        <f>ABS('Data Analysis'!AA403-'Double Entry'!AA403)</f>
        <v>0</v>
      </c>
      <c r="AB403" s="125">
        <f>ABS('Data Analysis'!AB403-'Double Entry'!AB403)</f>
        <v>0</v>
      </c>
      <c r="AC403" s="125">
        <f>ABS('Data Analysis'!AC403-'Double Entry'!AC403)</f>
        <v>0</v>
      </c>
      <c r="AD403" s="125">
        <f>ABS('Data Analysis'!AD403-'Double Entry'!AD403)</f>
        <v>0</v>
      </c>
    </row>
    <row r="404" spans="1:30" ht="12.75">
      <c r="A404" s="124">
        <f t="shared" si="5"/>
      </c>
      <c r="B404" s="56"/>
      <c r="C404" s="57"/>
      <c r="E404" s="27"/>
      <c r="G404" s="125">
        <f>IF('Data Analysis'!G404='Double Entry'!G404,0,1)</f>
        <v>0</v>
      </c>
      <c r="H404" s="125">
        <f>ABS('Data Analysis'!H404-'Double Entry'!H404)</f>
        <v>0</v>
      </c>
      <c r="I404" s="125">
        <f>ABS('Data Analysis'!I404-'Double Entry'!I404)</f>
        <v>0</v>
      </c>
      <c r="J404" s="125">
        <f>ABS('Data Analysis'!J404-'Double Entry'!J404)</f>
        <v>0</v>
      </c>
      <c r="K404" s="125">
        <f>ABS('Data Analysis'!K404-'Double Entry'!K404)</f>
        <v>0</v>
      </c>
      <c r="L404" s="125">
        <f>ABS('Data Analysis'!L404-'Double Entry'!L404)</f>
        <v>0</v>
      </c>
      <c r="M404" s="125">
        <f>ABS('Data Analysis'!M404-'Double Entry'!M404)</f>
        <v>0</v>
      </c>
      <c r="N404" s="125">
        <f>ABS('Data Analysis'!N404-'Double Entry'!N404)</f>
        <v>0</v>
      </c>
      <c r="O404" s="125">
        <f>ABS('Data Analysis'!O404-'Double Entry'!O404)</f>
        <v>0</v>
      </c>
      <c r="P404" s="125">
        <f>ABS('Data Analysis'!P404-'Double Entry'!P404)</f>
        <v>0</v>
      </c>
      <c r="Q404" s="125">
        <f>ABS('Data Analysis'!Q404-'Double Entry'!Q404)</f>
        <v>0</v>
      </c>
      <c r="R404" s="125">
        <f>ABS('Data Analysis'!R404-'Double Entry'!R404)</f>
        <v>0</v>
      </c>
      <c r="S404" s="125">
        <f>ABS('Data Analysis'!S404-'Double Entry'!S404)</f>
        <v>0</v>
      </c>
      <c r="T404" s="125">
        <f>ABS('Data Analysis'!T404-'Double Entry'!T404)</f>
        <v>0</v>
      </c>
      <c r="U404" s="125">
        <f>ABS('Data Analysis'!U404-'Double Entry'!U404)</f>
        <v>0</v>
      </c>
      <c r="V404" s="125">
        <f>ABS('Data Analysis'!V404-'Double Entry'!V404)</f>
        <v>0</v>
      </c>
      <c r="W404" s="125">
        <f>ABS('Data Analysis'!W404-'Double Entry'!W404)</f>
        <v>0</v>
      </c>
      <c r="X404" s="125">
        <f>ABS('Data Analysis'!X404-'Double Entry'!X404)</f>
        <v>0</v>
      </c>
      <c r="Y404" s="125">
        <f>ABS('Data Analysis'!Y404-'Double Entry'!Y404)</f>
        <v>0</v>
      </c>
      <c r="Z404" s="125">
        <f>ABS('Data Analysis'!Z404-'Double Entry'!Z404)</f>
        <v>0</v>
      </c>
      <c r="AA404" s="125">
        <f>ABS('Data Analysis'!AA404-'Double Entry'!AA404)</f>
        <v>0</v>
      </c>
      <c r="AB404" s="125">
        <f>ABS('Data Analysis'!AB404-'Double Entry'!AB404)</f>
        <v>0</v>
      </c>
      <c r="AC404" s="125">
        <f>ABS('Data Analysis'!AC404-'Double Entry'!AC404)</f>
        <v>0</v>
      </c>
      <c r="AD404" s="125">
        <f>ABS('Data Analysis'!AD404-'Double Entry'!AD404)</f>
        <v>0</v>
      </c>
    </row>
    <row r="405" spans="1:30" ht="12.75">
      <c r="A405" s="124">
        <f t="shared" si="5"/>
      </c>
      <c r="B405" s="56"/>
      <c r="C405" s="57"/>
      <c r="E405" s="27"/>
      <c r="G405" s="125">
        <f>IF('Data Analysis'!G405='Double Entry'!G405,0,1)</f>
        <v>0</v>
      </c>
      <c r="H405" s="125">
        <f>ABS('Data Analysis'!H405-'Double Entry'!H405)</f>
        <v>0</v>
      </c>
      <c r="I405" s="125">
        <f>ABS('Data Analysis'!I405-'Double Entry'!I405)</f>
        <v>0</v>
      </c>
      <c r="J405" s="125">
        <f>ABS('Data Analysis'!J405-'Double Entry'!J405)</f>
        <v>0</v>
      </c>
      <c r="K405" s="125">
        <f>ABS('Data Analysis'!K405-'Double Entry'!K405)</f>
        <v>0</v>
      </c>
      <c r="L405" s="125">
        <f>ABS('Data Analysis'!L405-'Double Entry'!L405)</f>
        <v>0</v>
      </c>
      <c r="M405" s="125">
        <f>ABS('Data Analysis'!M405-'Double Entry'!M405)</f>
        <v>0</v>
      </c>
      <c r="N405" s="125">
        <f>ABS('Data Analysis'!N405-'Double Entry'!N405)</f>
        <v>0</v>
      </c>
      <c r="O405" s="125">
        <f>ABS('Data Analysis'!O405-'Double Entry'!O405)</f>
        <v>0</v>
      </c>
      <c r="P405" s="125">
        <f>ABS('Data Analysis'!P405-'Double Entry'!P405)</f>
        <v>0</v>
      </c>
      <c r="Q405" s="125">
        <f>ABS('Data Analysis'!Q405-'Double Entry'!Q405)</f>
        <v>0</v>
      </c>
      <c r="R405" s="125">
        <f>ABS('Data Analysis'!R405-'Double Entry'!R405)</f>
        <v>0</v>
      </c>
      <c r="S405" s="125">
        <f>ABS('Data Analysis'!S405-'Double Entry'!S405)</f>
        <v>0</v>
      </c>
      <c r="T405" s="125">
        <f>ABS('Data Analysis'!T405-'Double Entry'!T405)</f>
        <v>0</v>
      </c>
      <c r="U405" s="125">
        <f>ABS('Data Analysis'!U405-'Double Entry'!U405)</f>
        <v>0</v>
      </c>
      <c r="V405" s="125">
        <f>ABS('Data Analysis'!V405-'Double Entry'!V405)</f>
        <v>0</v>
      </c>
      <c r="W405" s="125">
        <f>ABS('Data Analysis'!W405-'Double Entry'!W405)</f>
        <v>0</v>
      </c>
      <c r="X405" s="125">
        <f>ABS('Data Analysis'!X405-'Double Entry'!X405)</f>
        <v>0</v>
      </c>
      <c r="Y405" s="125">
        <f>ABS('Data Analysis'!Y405-'Double Entry'!Y405)</f>
        <v>0</v>
      </c>
      <c r="Z405" s="125">
        <f>ABS('Data Analysis'!Z405-'Double Entry'!Z405)</f>
        <v>0</v>
      </c>
      <c r="AA405" s="125">
        <f>ABS('Data Analysis'!AA405-'Double Entry'!AA405)</f>
        <v>0</v>
      </c>
      <c r="AB405" s="125">
        <f>ABS('Data Analysis'!AB405-'Double Entry'!AB405)</f>
        <v>0</v>
      </c>
      <c r="AC405" s="125">
        <f>ABS('Data Analysis'!AC405-'Double Entry'!AC405)</f>
        <v>0</v>
      </c>
      <c r="AD405" s="125">
        <f>ABS('Data Analysis'!AD405-'Double Entry'!AD405)</f>
        <v>0</v>
      </c>
    </row>
    <row r="406" spans="1:30" ht="12.75">
      <c r="A406" s="124">
        <f t="shared" si="5"/>
      </c>
      <c r="B406" s="56"/>
      <c r="C406" s="57"/>
      <c r="E406" s="27"/>
      <c r="G406" s="125">
        <f>IF('Data Analysis'!G406='Double Entry'!G406,0,1)</f>
        <v>0</v>
      </c>
      <c r="H406" s="125">
        <f>ABS('Data Analysis'!H406-'Double Entry'!H406)</f>
        <v>0</v>
      </c>
      <c r="I406" s="125">
        <f>ABS('Data Analysis'!I406-'Double Entry'!I406)</f>
        <v>0</v>
      </c>
      <c r="J406" s="125">
        <f>ABS('Data Analysis'!J406-'Double Entry'!J406)</f>
        <v>0</v>
      </c>
      <c r="K406" s="125">
        <f>ABS('Data Analysis'!K406-'Double Entry'!K406)</f>
        <v>0</v>
      </c>
      <c r="L406" s="125">
        <f>ABS('Data Analysis'!L406-'Double Entry'!L406)</f>
        <v>0</v>
      </c>
      <c r="M406" s="125">
        <f>ABS('Data Analysis'!M406-'Double Entry'!M406)</f>
        <v>0</v>
      </c>
      <c r="N406" s="125">
        <f>ABS('Data Analysis'!N406-'Double Entry'!N406)</f>
        <v>0</v>
      </c>
      <c r="O406" s="125">
        <f>ABS('Data Analysis'!O406-'Double Entry'!O406)</f>
        <v>0</v>
      </c>
      <c r="P406" s="125">
        <f>ABS('Data Analysis'!P406-'Double Entry'!P406)</f>
        <v>0</v>
      </c>
      <c r="Q406" s="125">
        <f>ABS('Data Analysis'!Q406-'Double Entry'!Q406)</f>
        <v>0</v>
      </c>
      <c r="R406" s="125">
        <f>ABS('Data Analysis'!R406-'Double Entry'!R406)</f>
        <v>0</v>
      </c>
      <c r="S406" s="125">
        <f>ABS('Data Analysis'!S406-'Double Entry'!S406)</f>
        <v>0</v>
      </c>
      <c r="T406" s="125">
        <f>ABS('Data Analysis'!T406-'Double Entry'!T406)</f>
        <v>0</v>
      </c>
      <c r="U406" s="125">
        <f>ABS('Data Analysis'!U406-'Double Entry'!U406)</f>
        <v>0</v>
      </c>
      <c r="V406" s="125">
        <f>ABS('Data Analysis'!V406-'Double Entry'!V406)</f>
        <v>0</v>
      </c>
      <c r="W406" s="125">
        <f>ABS('Data Analysis'!W406-'Double Entry'!W406)</f>
        <v>0</v>
      </c>
      <c r="X406" s="125">
        <f>ABS('Data Analysis'!X406-'Double Entry'!X406)</f>
        <v>0</v>
      </c>
      <c r="Y406" s="125">
        <f>ABS('Data Analysis'!Y406-'Double Entry'!Y406)</f>
        <v>0</v>
      </c>
      <c r="Z406" s="125">
        <f>ABS('Data Analysis'!Z406-'Double Entry'!Z406)</f>
        <v>0</v>
      </c>
      <c r="AA406" s="125">
        <f>ABS('Data Analysis'!AA406-'Double Entry'!AA406)</f>
        <v>0</v>
      </c>
      <c r="AB406" s="125">
        <f>ABS('Data Analysis'!AB406-'Double Entry'!AB406)</f>
        <v>0</v>
      </c>
      <c r="AC406" s="125">
        <f>ABS('Data Analysis'!AC406-'Double Entry'!AC406)</f>
        <v>0</v>
      </c>
      <c r="AD406" s="125">
        <f>ABS('Data Analysis'!AD406-'Double Entry'!AD406)</f>
        <v>0</v>
      </c>
    </row>
    <row r="407" spans="1:30" ht="12.75">
      <c r="A407" s="124">
        <f t="shared" si="5"/>
      </c>
      <c r="B407" s="56"/>
      <c r="C407" s="57"/>
      <c r="E407" s="27"/>
      <c r="G407" s="125">
        <f>IF('Data Analysis'!G407='Double Entry'!G407,0,1)</f>
        <v>0</v>
      </c>
      <c r="H407" s="125">
        <f>ABS('Data Analysis'!H407-'Double Entry'!H407)</f>
        <v>0</v>
      </c>
      <c r="I407" s="125">
        <f>ABS('Data Analysis'!I407-'Double Entry'!I407)</f>
        <v>0</v>
      </c>
      <c r="J407" s="125">
        <f>ABS('Data Analysis'!J407-'Double Entry'!J407)</f>
        <v>0</v>
      </c>
      <c r="K407" s="125">
        <f>ABS('Data Analysis'!K407-'Double Entry'!K407)</f>
        <v>0</v>
      </c>
      <c r="L407" s="125">
        <f>ABS('Data Analysis'!L407-'Double Entry'!L407)</f>
        <v>0</v>
      </c>
      <c r="M407" s="125">
        <f>ABS('Data Analysis'!M407-'Double Entry'!M407)</f>
        <v>0</v>
      </c>
      <c r="N407" s="125">
        <f>ABS('Data Analysis'!N407-'Double Entry'!N407)</f>
        <v>0</v>
      </c>
      <c r="O407" s="125">
        <f>ABS('Data Analysis'!O407-'Double Entry'!O407)</f>
        <v>0</v>
      </c>
      <c r="P407" s="125">
        <f>ABS('Data Analysis'!P407-'Double Entry'!P407)</f>
        <v>0</v>
      </c>
      <c r="Q407" s="125">
        <f>ABS('Data Analysis'!Q407-'Double Entry'!Q407)</f>
        <v>0</v>
      </c>
      <c r="R407" s="125">
        <f>ABS('Data Analysis'!R407-'Double Entry'!R407)</f>
        <v>0</v>
      </c>
      <c r="S407" s="125">
        <f>ABS('Data Analysis'!S407-'Double Entry'!S407)</f>
        <v>0</v>
      </c>
      <c r="T407" s="125">
        <f>ABS('Data Analysis'!T407-'Double Entry'!T407)</f>
        <v>0</v>
      </c>
      <c r="U407" s="125">
        <f>ABS('Data Analysis'!U407-'Double Entry'!U407)</f>
        <v>0</v>
      </c>
      <c r="V407" s="125">
        <f>ABS('Data Analysis'!V407-'Double Entry'!V407)</f>
        <v>0</v>
      </c>
      <c r="W407" s="125">
        <f>ABS('Data Analysis'!W407-'Double Entry'!W407)</f>
        <v>0</v>
      </c>
      <c r="X407" s="125">
        <f>ABS('Data Analysis'!X407-'Double Entry'!X407)</f>
        <v>0</v>
      </c>
      <c r="Y407" s="125">
        <f>ABS('Data Analysis'!Y407-'Double Entry'!Y407)</f>
        <v>0</v>
      </c>
      <c r="Z407" s="125">
        <f>ABS('Data Analysis'!Z407-'Double Entry'!Z407)</f>
        <v>0</v>
      </c>
      <c r="AA407" s="125">
        <f>ABS('Data Analysis'!AA407-'Double Entry'!AA407)</f>
        <v>0</v>
      </c>
      <c r="AB407" s="125">
        <f>ABS('Data Analysis'!AB407-'Double Entry'!AB407)</f>
        <v>0</v>
      </c>
      <c r="AC407" s="125">
        <f>ABS('Data Analysis'!AC407-'Double Entry'!AC407)</f>
        <v>0</v>
      </c>
      <c r="AD407" s="125">
        <f>ABS('Data Analysis'!AD407-'Double Entry'!AD407)</f>
        <v>0</v>
      </c>
    </row>
    <row r="408" spans="1:30" ht="12.75">
      <c r="A408" s="124">
        <f t="shared" si="5"/>
      </c>
      <c r="B408" s="56"/>
      <c r="C408" s="57"/>
      <c r="E408" s="27"/>
      <c r="G408" s="125">
        <f>IF('Data Analysis'!G408='Double Entry'!G408,0,1)</f>
        <v>0</v>
      </c>
      <c r="H408" s="125">
        <f>ABS('Data Analysis'!H408-'Double Entry'!H408)</f>
        <v>0</v>
      </c>
      <c r="I408" s="125">
        <f>ABS('Data Analysis'!I408-'Double Entry'!I408)</f>
        <v>0</v>
      </c>
      <c r="J408" s="125">
        <f>ABS('Data Analysis'!J408-'Double Entry'!J408)</f>
        <v>0</v>
      </c>
      <c r="K408" s="125">
        <f>ABS('Data Analysis'!K408-'Double Entry'!K408)</f>
        <v>0</v>
      </c>
      <c r="L408" s="125">
        <f>ABS('Data Analysis'!L408-'Double Entry'!L408)</f>
        <v>0</v>
      </c>
      <c r="M408" s="125">
        <f>ABS('Data Analysis'!M408-'Double Entry'!M408)</f>
        <v>0</v>
      </c>
      <c r="N408" s="125">
        <f>ABS('Data Analysis'!N408-'Double Entry'!N408)</f>
        <v>0</v>
      </c>
      <c r="O408" s="125">
        <f>ABS('Data Analysis'!O408-'Double Entry'!O408)</f>
        <v>0</v>
      </c>
      <c r="P408" s="125">
        <f>ABS('Data Analysis'!P408-'Double Entry'!P408)</f>
        <v>0</v>
      </c>
      <c r="Q408" s="125">
        <f>ABS('Data Analysis'!Q408-'Double Entry'!Q408)</f>
        <v>0</v>
      </c>
      <c r="R408" s="125">
        <f>ABS('Data Analysis'!R408-'Double Entry'!R408)</f>
        <v>0</v>
      </c>
      <c r="S408" s="125">
        <f>ABS('Data Analysis'!S408-'Double Entry'!S408)</f>
        <v>0</v>
      </c>
      <c r="T408" s="125">
        <f>ABS('Data Analysis'!T408-'Double Entry'!T408)</f>
        <v>0</v>
      </c>
      <c r="U408" s="125">
        <f>ABS('Data Analysis'!U408-'Double Entry'!U408)</f>
        <v>0</v>
      </c>
      <c r="V408" s="125">
        <f>ABS('Data Analysis'!V408-'Double Entry'!V408)</f>
        <v>0</v>
      </c>
      <c r="W408" s="125">
        <f>ABS('Data Analysis'!W408-'Double Entry'!W408)</f>
        <v>0</v>
      </c>
      <c r="X408" s="125">
        <f>ABS('Data Analysis'!X408-'Double Entry'!X408)</f>
        <v>0</v>
      </c>
      <c r="Y408" s="125">
        <f>ABS('Data Analysis'!Y408-'Double Entry'!Y408)</f>
        <v>0</v>
      </c>
      <c r="Z408" s="125">
        <f>ABS('Data Analysis'!Z408-'Double Entry'!Z408)</f>
        <v>0</v>
      </c>
      <c r="AA408" s="125">
        <f>ABS('Data Analysis'!AA408-'Double Entry'!AA408)</f>
        <v>0</v>
      </c>
      <c r="AB408" s="125">
        <f>ABS('Data Analysis'!AB408-'Double Entry'!AB408)</f>
        <v>0</v>
      </c>
      <c r="AC408" s="125">
        <f>ABS('Data Analysis'!AC408-'Double Entry'!AC408)</f>
        <v>0</v>
      </c>
      <c r="AD408" s="125">
        <f>ABS('Data Analysis'!AD408-'Double Entry'!AD408)</f>
        <v>0</v>
      </c>
    </row>
    <row r="409" spans="1:30" ht="12.75">
      <c r="A409" s="124">
        <f t="shared" si="5"/>
      </c>
      <c r="B409" s="56"/>
      <c r="C409" s="57"/>
      <c r="E409" s="27"/>
      <c r="G409" s="125">
        <f>IF('Data Analysis'!G409='Double Entry'!G409,0,1)</f>
        <v>0</v>
      </c>
      <c r="H409" s="125">
        <f>ABS('Data Analysis'!H409-'Double Entry'!H409)</f>
        <v>0</v>
      </c>
      <c r="I409" s="125">
        <f>ABS('Data Analysis'!I409-'Double Entry'!I409)</f>
        <v>0</v>
      </c>
      <c r="J409" s="125">
        <f>ABS('Data Analysis'!J409-'Double Entry'!J409)</f>
        <v>0</v>
      </c>
      <c r="K409" s="125">
        <f>ABS('Data Analysis'!K409-'Double Entry'!K409)</f>
        <v>0</v>
      </c>
      <c r="L409" s="125">
        <f>ABS('Data Analysis'!L409-'Double Entry'!L409)</f>
        <v>0</v>
      </c>
      <c r="M409" s="125">
        <f>ABS('Data Analysis'!M409-'Double Entry'!M409)</f>
        <v>0</v>
      </c>
      <c r="N409" s="125">
        <f>ABS('Data Analysis'!N409-'Double Entry'!N409)</f>
        <v>0</v>
      </c>
      <c r="O409" s="125">
        <f>ABS('Data Analysis'!O409-'Double Entry'!O409)</f>
        <v>0</v>
      </c>
      <c r="P409" s="125">
        <f>ABS('Data Analysis'!P409-'Double Entry'!P409)</f>
        <v>0</v>
      </c>
      <c r="Q409" s="125">
        <f>ABS('Data Analysis'!Q409-'Double Entry'!Q409)</f>
        <v>0</v>
      </c>
      <c r="R409" s="125">
        <f>ABS('Data Analysis'!R409-'Double Entry'!R409)</f>
        <v>0</v>
      </c>
      <c r="S409" s="125">
        <f>ABS('Data Analysis'!S409-'Double Entry'!S409)</f>
        <v>0</v>
      </c>
      <c r="T409" s="125">
        <f>ABS('Data Analysis'!T409-'Double Entry'!T409)</f>
        <v>0</v>
      </c>
      <c r="U409" s="125">
        <f>ABS('Data Analysis'!U409-'Double Entry'!U409)</f>
        <v>0</v>
      </c>
      <c r="V409" s="125">
        <f>ABS('Data Analysis'!V409-'Double Entry'!V409)</f>
        <v>0</v>
      </c>
      <c r="W409" s="125">
        <f>ABS('Data Analysis'!W409-'Double Entry'!W409)</f>
        <v>0</v>
      </c>
      <c r="X409" s="125">
        <f>ABS('Data Analysis'!X409-'Double Entry'!X409)</f>
        <v>0</v>
      </c>
      <c r="Y409" s="125">
        <f>ABS('Data Analysis'!Y409-'Double Entry'!Y409)</f>
        <v>0</v>
      </c>
      <c r="Z409" s="125">
        <f>ABS('Data Analysis'!Z409-'Double Entry'!Z409)</f>
        <v>0</v>
      </c>
      <c r="AA409" s="125">
        <f>ABS('Data Analysis'!AA409-'Double Entry'!AA409)</f>
        <v>0</v>
      </c>
      <c r="AB409" s="125">
        <f>ABS('Data Analysis'!AB409-'Double Entry'!AB409)</f>
        <v>0</v>
      </c>
      <c r="AC409" s="125">
        <f>ABS('Data Analysis'!AC409-'Double Entry'!AC409)</f>
        <v>0</v>
      </c>
      <c r="AD409" s="125">
        <f>ABS('Data Analysis'!AD409-'Double Entry'!AD409)</f>
        <v>0</v>
      </c>
    </row>
    <row r="410" spans="1:30" ht="12.75">
      <c r="A410" s="124">
        <f t="shared" si="5"/>
      </c>
      <c r="B410" s="56"/>
      <c r="C410" s="57"/>
      <c r="E410" s="27"/>
      <c r="G410" s="125">
        <f>IF('Data Analysis'!G410='Double Entry'!G410,0,1)</f>
        <v>0</v>
      </c>
      <c r="H410" s="125">
        <f>ABS('Data Analysis'!H410-'Double Entry'!H410)</f>
        <v>0</v>
      </c>
      <c r="I410" s="125">
        <f>ABS('Data Analysis'!I410-'Double Entry'!I410)</f>
        <v>0</v>
      </c>
      <c r="J410" s="125">
        <f>ABS('Data Analysis'!J410-'Double Entry'!J410)</f>
        <v>0</v>
      </c>
      <c r="K410" s="125">
        <f>ABS('Data Analysis'!K410-'Double Entry'!K410)</f>
        <v>0</v>
      </c>
      <c r="L410" s="125">
        <f>ABS('Data Analysis'!L410-'Double Entry'!L410)</f>
        <v>0</v>
      </c>
      <c r="M410" s="125">
        <f>ABS('Data Analysis'!M410-'Double Entry'!M410)</f>
        <v>0</v>
      </c>
      <c r="N410" s="125">
        <f>ABS('Data Analysis'!N410-'Double Entry'!N410)</f>
        <v>0</v>
      </c>
      <c r="O410" s="125">
        <f>ABS('Data Analysis'!O410-'Double Entry'!O410)</f>
        <v>0</v>
      </c>
      <c r="P410" s="125">
        <f>ABS('Data Analysis'!P410-'Double Entry'!P410)</f>
        <v>0</v>
      </c>
      <c r="Q410" s="125">
        <f>ABS('Data Analysis'!Q410-'Double Entry'!Q410)</f>
        <v>0</v>
      </c>
      <c r="R410" s="125">
        <f>ABS('Data Analysis'!R410-'Double Entry'!R410)</f>
        <v>0</v>
      </c>
      <c r="S410" s="125">
        <f>ABS('Data Analysis'!S410-'Double Entry'!S410)</f>
        <v>0</v>
      </c>
      <c r="T410" s="125">
        <f>ABS('Data Analysis'!T410-'Double Entry'!T410)</f>
        <v>0</v>
      </c>
      <c r="U410" s="125">
        <f>ABS('Data Analysis'!U410-'Double Entry'!U410)</f>
        <v>0</v>
      </c>
      <c r="V410" s="125">
        <f>ABS('Data Analysis'!V410-'Double Entry'!V410)</f>
        <v>0</v>
      </c>
      <c r="W410" s="125">
        <f>ABS('Data Analysis'!W410-'Double Entry'!W410)</f>
        <v>0</v>
      </c>
      <c r="X410" s="125">
        <f>ABS('Data Analysis'!X410-'Double Entry'!X410)</f>
        <v>0</v>
      </c>
      <c r="Y410" s="125">
        <f>ABS('Data Analysis'!Y410-'Double Entry'!Y410)</f>
        <v>0</v>
      </c>
      <c r="Z410" s="125">
        <f>ABS('Data Analysis'!Z410-'Double Entry'!Z410)</f>
        <v>0</v>
      </c>
      <c r="AA410" s="125">
        <f>ABS('Data Analysis'!AA410-'Double Entry'!AA410)</f>
        <v>0</v>
      </c>
      <c r="AB410" s="125">
        <f>ABS('Data Analysis'!AB410-'Double Entry'!AB410)</f>
        <v>0</v>
      </c>
      <c r="AC410" s="125">
        <f>ABS('Data Analysis'!AC410-'Double Entry'!AC410)</f>
        <v>0</v>
      </c>
      <c r="AD410" s="125">
        <f>ABS('Data Analysis'!AD410-'Double Entry'!AD410)</f>
        <v>0</v>
      </c>
    </row>
    <row r="411" spans="1:30" ht="12.75">
      <c r="A411" s="124">
        <f t="shared" si="5"/>
      </c>
      <c r="B411" s="56"/>
      <c r="C411" s="57"/>
      <c r="E411" s="27"/>
      <c r="G411" s="125">
        <f>IF('Data Analysis'!G411='Double Entry'!G411,0,1)</f>
        <v>0</v>
      </c>
      <c r="H411" s="125">
        <f>ABS('Data Analysis'!H411-'Double Entry'!H411)</f>
        <v>0</v>
      </c>
      <c r="I411" s="125">
        <f>ABS('Data Analysis'!I411-'Double Entry'!I411)</f>
        <v>0</v>
      </c>
      <c r="J411" s="125">
        <f>ABS('Data Analysis'!J411-'Double Entry'!J411)</f>
        <v>0</v>
      </c>
      <c r="K411" s="125">
        <f>ABS('Data Analysis'!K411-'Double Entry'!K411)</f>
        <v>0</v>
      </c>
      <c r="L411" s="125">
        <f>ABS('Data Analysis'!L411-'Double Entry'!L411)</f>
        <v>0</v>
      </c>
      <c r="M411" s="125">
        <f>ABS('Data Analysis'!M411-'Double Entry'!M411)</f>
        <v>0</v>
      </c>
      <c r="N411" s="125">
        <f>ABS('Data Analysis'!N411-'Double Entry'!N411)</f>
        <v>0</v>
      </c>
      <c r="O411" s="125">
        <f>ABS('Data Analysis'!O411-'Double Entry'!O411)</f>
        <v>0</v>
      </c>
      <c r="P411" s="125">
        <f>ABS('Data Analysis'!P411-'Double Entry'!P411)</f>
        <v>0</v>
      </c>
      <c r="Q411" s="125">
        <f>ABS('Data Analysis'!Q411-'Double Entry'!Q411)</f>
        <v>0</v>
      </c>
      <c r="R411" s="125">
        <f>ABS('Data Analysis'!R411-'Double Entry'!R411)</f>
        <v>0</v>
      </c>
      <c r="S411" s="125">
        <f>ABS('Data Analysis'!S411-'Double Entry'!S411)</f>
        <v>0</v>
      </c>
      <c r="T411" s="125">
        <f>ABS('Data Analysis'!T411-'Double Entry'!T411)</f>
        <v>0</v>
      </c>
      <c r="U411" s="125">
        <f>ABS('Data Analysis'!U411-'Double Entry'!U411)</f>
        <v>0</v>
      </c>
      <c r="V411" s="125">
        <f>ABS('Data Analysis'!V411-'Double Entry'!V411)</f>
        <v>0</v>
      </c>
      <c r="W411" s="125">
        <f>ABS('Data Analysis'!W411-'Double Entry'!W411)</f>
        <v>0</v>
      </c>
      <c r="X411" s="125">
        <f>ABS('Data Analysis'!X411-'Double Entry'!X411)</f>
        <v>0</v>
      </c>
      <c r="Y411" s="125">
        <f>ABS('Data Analysis'!Y411-'Double Entry'!Y411)</f>
        <v>0</v>
      </c>
      <c r="Z411" s="125">
        <f>ABS('Data Analysis'!Z411-'Double Entry'!Z411)</f>
        <v>0</v>
      </c>
      <c r="AA411" s="125">
        <f>ABS('Data Analysis'!AA411-'Double Entry'!AA411)</f>
        <v>0</v>
      </c>
      <c r="AB411" s="125">
        <f>ABS('Data Analysis'!AB411-'Double Entry'!AB411)</f>
        <v>0</v>
      </c>
      <c r="AC411" s="125">
        <f>ABS('Data Analysis'!AC411-'Double Entry'!AC411)</f>
        <v>0</v>
      </c>
      <c r="AD411" s="125">
        <f>ABS('Data Analysis'!AD411-'Double Entry'!AD411)</f>
        <v>0</v>
      </c>
    </row>
    <row r="412" spans="1:30" ht="12.75">
      <c r="A412" s="124">
        <f t="shared" si="5"/>
      </c>
      <c r="B412" s="56"/>
      <c r="C412" s="57"/>
      <c r="E412" s="27"/>
      <c r="G412" s="125">
        <f>IF('Data Analysis'!G412='Double Entry'!G412,0,1)</f>
        <v>0</v>
      </c>
      <c r="H412" s="125">
        <f>ABS('Data Analysis'!H412-'Double Entry'!H412)</f>
        <v>0</v>
      </c>
      <c r="I412" s="125">
        <f>ABS('Data Analysis'!I412-'Double Entry'!I412)</f>
        <v>0</v>
      </c>
      <c r="J412" s="125">
        <f>ABS('Data Analysis'!J412-'Double Entry'!J412)</f>
        <v>0</v>
      </c>
      <c r="K412" s="125">
        <f>ABS('Data Analysis'!K412-'Double Entry'!K412)</f>
        <v>0</v>
      </c>
      <c r="L412" s="125">
        <f>ABS('Data Analysis'!L412-'Double Entry'!L412)</f>
        <v>0</v>
      </c>
      <c r="M412" s="125">
        <f>ABS('Data Analysis'!M412-'Double Entry'!M412)</f>
        <v>0</v>
      </c>
      <c r="N412" s="125">
        <f>ABS('Data Analysis'!N412-'Double Entry'!N412)</f>
        <v>0</v>
      </c>
      <c r="O412" s="125">
        <f>ABS('Data Analysis'!O412-'Double Entry'!O412)</f>
        <v>0</v>
      </c>
      <c r="P412" s="125">
        <f>ABS('Data Analysis'!P412-'Double Entry'!P412)</f>
        <v>0</v>
      </c>
      <c r="Q412" s="125">
        <f>ABS('Data Analysis'!Q412-'Double Entry'!Q412)</f>
        <v>0</v>
      </c>
      <c r="R412" s="125">
        <f>ABS('Data Analysis'!R412-'Double Entry'!R412)</f>
        <v>0</v>
      </c>
      <c r="S412" s="125">
        <f>ABS('Data Analysis'!S412-'Double Entry'!S412)</f>
        <v>0</v>
      </c>
      <c r="T412" s="125">
        <f>ABS('Data Analysis'!T412-'Double Entry'!T412)</f>
        <v>0</v>
      </c>
      <c r="U412" s="125">
        <f>ABS('Data Analysis'!U412-'Double Entry'!U412)</f>
        <v>0</v>
      </c>
      <c r="V412" s="125">
        <f>ABS('Data Analysis'!V412-'Double Entry'!V412)</f>
        <v>0</v>
      </c>
      <c r="W412" s="125">
        <f>ABS('Data Analysis'!W412-'Double Entry'!W412)</f>
        <v>0</v>
      </c>
      <c r="X412" s="125">
        <f>ABS('Data Analysis'!X412-'Double Entry'!X412)</f>
        <v>0</v>
      </c>
      <c r="Y412" s="125">
        <f>ABS('Data Analysis'!Y412-'Double Entry'!Y412)</f>
        <v>0</v>
      </c>
      <c r="Z412" s="125">
        <f>ABS('Data Analysis'!Z412-'Double Entry'!Z412)</f>
        <v>0</v>
      </c>
      <c r="AA412" s="125">
        <f>ABS('Data Analysis'!AA412-'Double Entry'!AA412)</f>
        <v>0</v>
      </c>
      <c r="AB412" s="125">
        <f>ABS('Data Analysis'!AB412-'Double Entry'!AB412)</f>
        <v>0</v>
      </c>
      <c r="AC412" s="125">
        <f>ABS('Data Analysis'!AC412-'Double Entry'!AC412)</f>
        <v>0</v>
      </c>
      <c r="AD412" s="125">
        <f>ABS('Data Analysis'!AD412-'Double Entry'!AD412)</f>
        <v>0</v>
      </c>
    </row>
    <row r="413" spans="1:30" ht="12.75">
      <c r="A413" s="124">
        <f t="shared" si="5"/>
      </c>
      <c r="B413" s="56"/>
      <c r="C413" s="57"/>
      <c r="E413" s="27"/>
      <c r="G413" s="125">
        <f>IF('Data Analysis'!G413='Double Entry'!G413,0,1)</f>
        <v>0</v>
      </c>
      <c r="H413" s="125">
        <f>ABS('Data Analysis'!H413-'Double Entry'!H413)</f>
        <v>0</v>
      </c>
      <c r="I413" s="125">
        <f>ABS('Data Analysis'!I413-'Double Entry'!I413)</f>
        <v>0</v>
      </c>
      <c r="J413" s="125">
        <f>ABS('Data Analysis'!J413-'Double Entry'!J413)</f>
        <v>0</v>
      </c>
      <c r="K413" s="125">
        <f>ABS('Data Analysis'!K413-'Double Entry'!K413)</f>
        <v>0</v>
      </c>
      <c r="L413" s="125">
        <f>ABS('Data Analysis'!L413-'Double Entry'!L413)</f>
        <v>0</v>
      </c>
      <c r="M413" s="125">
        <f>ABS('Data Analysis'!M413-'Double Entry'!M413)</f>
        <v>0</v>
      </c>
      <c r="N413" s="125">
        <f>ABS('Data Analysis'!N413-'Double Entry'!N413)</f>
        <v>0</v>
      </c>
      <c r="O413" s="125">
        <f>ABS('Data Analysis'!O413-'Double Entry'!O413)</f>
        <v>0</v>
      </c>
      <c r="P413" s="125">
        <f>ABS('Data Analysis'!P413-'Double Entry'!P413)</f>
        <v>0</v>
      </c>
      <c r="Q413" s="125">
        <f>ABS('Data Analysis'!Q413-'Double Entry'!Q413)</f>
        <v>0</v>
      </c>
      <c r="R413" s="125">
        <f>ABS('Data Analysis'!R413-'Double Entry'!R413)</f>
        <v>0</v>
      </c>
      <c r="S413" s="125">
        <f>ABS('Data Analysis'!S413-'Double Entry'!S413)</f>
        <v>0</v>
      </c>
      <c r="T413" s="125">
        <f>ABS('Data Analysis'!T413-'Double Entry'!T413)</f>
        <v>0</v>
      </c>
      <c r="U413" s="125">
        <f>ABS('Data Analysis'!U413-'Double Entry'!U413)</f>
        <v>0</v>
      </c>
      <c r="V413" s="125">
        <f>ABS('Data Analysis'!V413-'Double Entry'!V413)</f>
        <v>0</v>
      </c>
      <c r="W413" s="125">
        <f>ABS('Data Analysis'!W413-'Double Entry'!W413)</f>
        <v>0</v>
      </c>
      <c r="X413" s="125">
        <f>ABS('Data Analysis'!X413-'Double Entry'!X413)</f>
        <v>0</v>
      </c>
      <c r="Y413" s="125">
        <f>ABS('Data Analysis'!Y413-'Double Entry'!Y413)</f>
        <v>0</v>
      </c>
      <c r="Z413" s="125">
        <f>ABS('Data Analysis'!Z413-'Double Entry'!Z413)</f>
        <v>0</v>
      </c>
      <c r="AA413" s="125">
        <f>ABS('Data Analysis'!AA413-'Double Entry'!AA413)</f>
        <v>0</v>
      </c>
      <c r="AB413" s="125">
        <f>ABS('Data Analysis'!AB413-'Double Entry'!AB413)</f>
        <v>0</v>
      </c>
      <c r="AC413" s="125">
        <f>ABS('Data Analysis'!AC413-'Double Entry'!AC413)</f>
        <v>0</v>
      </c>
      <c r="AD413" s="125">
        <f>ABS('Data Analysis'!AD413-'Double Entry'!AD413)</f>
        <v>0</v>
      </c>
    </row>
    <row r="414" spans="1:30" ht="12.75">
      <c r="A414" s="124">
        <f t="shared" si="5"/>
      </c>
      <c r="B414" s="56"/>
      <c r="C414" s="57"/>
      <c r="E414" s="27"/>
      <c r="G414" s="125">
        <f>IF('Data Analysis'!G414='Double Entry'!G414,0,1)</f>
        <v>0</v>
      </c>
      <c r="H414" s="125">
        <f>ABS('Data Analysis'!H414-'Double Entry'!H414)</f>
        <v>0</v>
      </c>
      <c r="I414" s="125">
        <f>ABS('Data Analysis'!I414-'Double Entry'!I414)</f>
        <v>0</v>
      </c>
      <c r="J414" s="125">
        <f>ABS('Data Analysis'!J414-'Double Entry'!J414)</f>
        <v>0</v>
      </c>
      <c r="K414" s="125">
        <f>ABS('Data Analysis'!K414-'Double Entry'!K414)</f>
        <v>0</v>
      </c>
      <c r="L414" s="125">
        <f>ABS('Data Analysis'!L414-'Double Entry'!L414)</f>
        <v>0</v>
      </c>
      <c r="M414" s="125">
        <f>ABS('Data Analysis'!M414-'Double Entry'!M414)</f>
        <v>0</v>
      </c>
      <c r="N414" s="125">
        <f>ABS('Data Analysis'!N414-'Double Entry'!N414)</f>
        <v>0</v>
      </c>
      <c r="O414" s="125">
        <f>ABS('Data Analysis'!O414-'Double Entry'!O414)</f>
        <v>0</v>
      </c>
      <c r="P414" s="125">
        <f>ABS('Data Analysis'!P414-'Double Entry'!P414)</f>
        <v>0</v>
      </c>
      <c r="Q414" s="125">
        <f>ABS('Data Analysis'!Q414-'Double Entry'!Q414)</f>
        <v>0</v>
      </c>
      <c r="R414" s="125">
        <f>ABS('Data Analysis'!R414-'Double Entry'!R414)</f>
        <v>0</v>
      </c>
      <c r="S414" s="125">
        <f>ABS('Data Analysis'!S414-'Double Entry'!S414)</f>
        <v>0</v>
      </c>
      <c r="T414" s="125">
        <f>ABS('Data Analysis'!T414-'Double Entry'!T414)</f>
        <v>0</v>
      </c>
      <c r="U414" s="125">
        <f>ABS('Data Analysis'!U414-'Double Entry'!U414)</f>
        <v>0</v>
      </c>
      <c r="V414" s="125">
        <f>ABS('Data Analysis'!V414-'Double Entry'!V414)</f>
        <v>0</v>
      </c>
      <c r="W414" s="125">
        <f>ABS('Data Analysis'!W414-'Double Entry'!W414)</f>
        <v>0</v>
      </c>
      <c r="X414" s="125">
        <f>ABS('Data Analysis'!X414-'Double Entry'!X414)</f>
        <v>0</v>
      </c>
      <c r="Y414" s="125">
        <f>ABS('Data Analysis'!Y414-'Double Entry'!Y414)</f>
        <v>0</v>
      </c>
      <c r="Z414" s="125">
        <f>ABS('Data Analysis'!Z414-'Double Entry'!Z414)</f>
        <v>0</v>
      </c>
      <c r="AA414" s="125">
        <f>ABS('Data Analysis'!AA414-'Double Entry'!AA414)</f>
        <v>0</v>
      </c>
      <c r="AB414" s="125">
        <f>ABS('Data Analysis'!AB414-'Double Entry'!AB414)</f>
        <v>0</v>
      </c>
      <c r="AC414" s="125">
        <f>ABS('Data Analysis'!AC414-'Double Entry'!AC414)</f>
        <v>0</v>
      </c>
      <c r="AD414" s="125">
        <f>ABS('Data Analysis'!AD414-'Double Entry'!AD414)</f>
        <v>0</v>
      </c>
    </row>
    <row r="415" spans="1:30" ht="12.75">
      <c r="A415" s="124">
        <f t="shared" si="5"/>
      </c>
      <c r="B415" s="56"/>
      <c r="C415" s="57"/>
      <c r="E415" s="27"/>
      <c r="G415" s="125">
        <f>IF('Data Analysis'!G415='Double Entry'!G415,0,1)</f>
        <v>0</v>
      </c>
      <c r="H415" s="125">
        <f>ABS('Data Analysis'!H415-'Double Entry'!H415)</f>
        <v>0</v>
      </c>
      <c r="I415" s="125">
        <f>ABS('Data Analysis'!I415-'Double Entry'!I415)</f>
        <v>0</v>
      </c>
      <c r="J415" s="125">
        <f>ABS('Data Analysis'!J415-'Double Entry'!J415)</f>
        <v>0</v>
      </c>
      <c r="K415" s="125">
        <f>ABS('Data Analysis'!K415-'Double Entry'!K415)</f>
        <v>0</v>
      </c>
      <c r="L415" s="125">
        <f>ABS('Data Analysis'!L415-'Double Entry'!L415)</f>
        <v>0</v>
      </c>
      <c r="M415" s="125">
        <f>ABS('Data Analysis'!M415-'Double Entry'!M415)</f>
        <v>0</v>
      </c>
      <c r="N415" s="125">
        <f>ABS('Data Analysis'!N415-'Double Entry'!N415)</f>
        <v>0</v>
      </c>
      <c r="O415" s="125">
        <f>ABS('Data Analysis'!O415-'Double Entry'!O415)</f>
        <v>0</v>
      </c>
      <c r="P415" s="125">
        <f>ABS('Data Analysis'!P415-'Double Entry'!P415)</f>
        <v>0</v>
      </c>
      <c r="Q415" s="125">
        <f>ABS('Data Analysis'!Q415-'Double Entry'!Q415)</f>
        <v>0</v>
      </c>
      <c r="R415" s="125">
        <f>ABS('Data Analysis'!R415-'Double Entry'!R415)</f>
        <v>0</v>
      </c>
      <c r="S415" s="125">
        <f>ABS('Data Analysis'!S415-'Double Entry'!S415)</f>
        <v>0</v>
      </c>
      <c r="T415" s="125">
        <f>ABS('Data Analysis'!T415-'Double Entry'!T415)</f>
        <v>0</v>
      </c>
      <c r="U415" s="125">
        <f>ABS('Data Analysis'!U415-'Double Entry'!U415)</f>
        <v>0</v>
      </c>
      <c r="V415" s="125">
        <f>ABS('Data Analysis'!V415-'Double Entry'!V415)</f>
        <v>0</v>
      </c>
      <c r="W415" s="125">
        <f>ABS('Data Analysis'!W415-'Double Entry'!W415)</f>
        <v>0</v>
      </c>
      <c r="X415" s="125">
        <f>ABS('Data Analysis'!X415-'Double Entry'!X415)</f>
        <v>0</v>
      </c>
      <c r="Y415" s="125">
        <f>ABS('Data Analysis'!Y415-'Double Entry'!Y415)</f>
        <v>0</v>
      </c>
      <c r="Z415" s="125">
        <f>ABS('Data Analysis'!Z415-'Double Entry'!Z415)</f>
        <v>0</v>
      </c>
      <c r="AA415" s="125">
        <f>ABS('Data Analysis'!AA415-'Double Entry'!AA415)</f>
        <v>0</v>
      </c>
      <c r="AB415" s="125">
        <f>ABS('Data Analysis'!AB415-'Double Entry'!AB415)</f>
        <v>0</v>
      </c>
      <c r="AC415" s="125">
        <f>ABS('Data Analysis'!AC415-'Double Entry'!AC415)</f>
        <v>0</v>
      </c>
      <c r="AD415" s="125">
        <f>ABS('Data Analysis'!AD415-'Double Entry'!AD415)</f>
        <v>0</v>
      </c>
    </row>
    <row r="416" spans="1:30" ht="12.75">
      <c r="A416" s="124">
        <f t="shared" si="5"/>
      </c>
      <c r="B416" s="56"/>
      <c r="C416" s="57"/>
      <c r="E416" s="27"/>
      <c r="G416" s="125">
        <f>IF('Data Analysis'!G416='Double Entry'!G416,0,1)</f>
        <v>0</v>
      </c>
      <c r="H416" s="125">
        <f>ABS('Data Analysis'!H416-'Double Entry'!H416)</f>
        <v>0</v>
      </c>
      <c r="I416" s="125">
        <f>ABS('Data Analysis'!I416-'Double Entry'!I416)</f>
        <v>0</v>
      </c>
      <c r="J416" s="125">
        <f>ABS('Data Analysis'!J416-'Double Entry'!J416)</f>
        <v>0</v>
      </c>
      <c r="K416" s="125">
        <f>ABS('Data Analysis'!K416-'Double Entry'!K416)</f>
        <v>0</v>
      </c>
      <c r="L416" s="125">
        <f>ABS('Data Analysis'!L416-'Double Entry'!L416)</f>
        <v>0</v>
      </c>
      <c r="M416" s="125">
        <f>ABS('Data Analysis'!M416-'Double Entry'!M416)</f>
        <v>0</v>
      </c>
      <c r="N416" s="125">
        <f>ABS('Data Analysis'!N416-'Double Entry'!N416)</f>
        <v>0</v>
      </c>
      <c r="O416" s="125">
        <f>ABS('Data Analysis'!O416-'Double Entry'!O416)</f>
        <v>0</v>
      </c>
      <c r="P416" s="125">
        <f>ABS('Data Analysis'!P416-'Double Entry'!P416)</f>
        <v>0</v>
      </c>
      <c r="Q416" s="125">
        <f>ABS('Data Analysis'!Q416-'Double Entry'!Q416)</f>
        <v>0</v>
      </c>
      <c r="R416" s="125">
        <f>ABS('Data Analysis'!R416-'Double Entry'!R416)</f>
        <v>0</v>
      </c>
      <c r="S416" s="125">
        <f>ABS('Data Analysis'!S416-'Double Entry'!S416)</f>
        <v>0</v>
      </c>
      <c r="T416" s="125">
        <f>ABS('Data Analysis'!T416-'Double Entry'!T416)</f>
        <v>0</v>
      </c>
      <c r="U416" s="125">
        <f>ABS('Data Analysis'!U416-'Double Entry'!U416)</f>
        <v>0</v>
      </c>
      <c r="V416" s="125">
        <f>ABS('Data Analysis'!V416-'Double Entry'!V416)</f>
        <v>0</v>
      </c>
      <c r="W416" s="125">
        <f>ABS('Data Analysis'!W416-'Double Entry'!W416)</f>
        <v>0</v>
      </c>
      <c r="X416" s="125">
        <f>ABS('Data Analysis'!X416-'Double Entry'!X416)</f>
        <v>0</v>
      </c>
      <c r="Y416" s="125">
        <f>ABS('Data Analysis'!Y416-'Double Entry'!Y416)</f>
        <v>0</v>
      </c>
      <c r="Z416" s="125">
        <f>ABS('Data Analysis'!Z416-'Double Entry'!Z416)</f>
        <v>0</v>
      </c>
      <c r="AA416" s="125">
        <f>ABS('Data Analysis'!AA416-'Double Entry'!AA416)</f>
        <v>0</v>
      </c>
      <c r="AB416" s="125">
        <f>ABS('Data Analysis'!AB416-'Double Entry'!AB416)</f>
        <v>0</v>
      </c>
      <c r="AC416" s="125">
        <f>ABS('Data Analysis'!AC416-'Double Entry'!AC416)</f>
        <v>0</v>
      </c>
      <c r="AD416" s="125">
        <f>ABS('Data Analysis'!AD416-'Double Entry'!AD416)</f>
        <v>0</v>
      </c>
    </row>
    <row r="417" spans="1:30" ht="12.75">
      <c r="A417" s="124">
        <f t="shared" si="5"/>
      </c>
      <c r="B417" s="56"/>
      <c r="C417" s="57"/>
      <c r="E417" s="27"/>
      <c r="G417" s="125">
        <f>IF('Data Analysis'!G417='Double Entry'!G417,0,1)</f>
        <v>0</v>
      </c>
      <c r="H417" s="125">
        <f>ABS('Data Analysis'!H417-'Double Entry'!H417)</f>
        <v>0</v>
      </c>
      <c r="I417" s="125">
        <f>ABS('Data Analysis'!I417-'Double Entry'!I417)</f>
        <v>0</v>
      </c>
      <c r="J417" s="125">
        <f>ABS('Data Analysis'!J417-'Double Entry'!J417)</f>
        <v>0</v>
      </c>
      <c r="K417" s="125">
        <f>ABS('Data Analysis'!K417-'Double Entry'!K417)</f>
        <v>0</v>
      </c>
      <c r="L417" s="125">
        <f>ABS('Data Analysis'!L417-'Double Entry'!L417)</f>
        <v>0</v>
      </c>
      <c r="M417" s="125">
        <f>ABS('Data Analysis'!M417-'Double Entry'!M417)</f>
        <v>0</v>
      </c>
      <c r="N417" s="125">
        <f>ABS('Data Analysis'!N417-'Double Entry'!N417)</f>
        <v>0</v>
      </c>
      <c r="O417" s="125">
        <f>ABS('Data Analysis'!O417-'Double Entry'!O417)</f>
        <v>0</v>
      </c>
      <c r="P417" s="125">
        <f>ABS('Data Analysis'!P417-'Double Entry'!P417)</f>
        <v>0</v>
      </c>
      <c r="Q417" s="125">
        <f>ABS('Data Analysis'!Q417-'Double Entry'!Q417)</f>
        <v>0</v>
      </c>
      <c r="R417" s="125">
        <f>ABS('Data Analysis'!R417-'Double Entry'!R417)</f>
        <v>0</v>
      </c>
      <c r="S417" s="125">
        <f>ABS('Data Analysis'!S417-'Double Entry'!S417)</f>
        <v>0</v>
      </c>
      <c r="T417" s="125">
        <f>ABS('Data Analysis'!T417-'Double Entry'!T417)</f>
        <v>0</v>
      </c>
      <c r="U417" s="125">
        <f>ABS('Data Analysis'!U417-'Double Entry'!U417)</f>
        <v>0</v>
      </c>
      <c r="V417" s="125">
        <f>ABS('Data Analysis'!V417-'Double Entry'!V417)</f>
        <v>0</v>
      </c>
      <c r="W417" s="125">
        <f>ABS('Data Analysis'!W417-'Double Entry'!W417)</f>
        <v>0</v>
      </c>
      <c r="X417" s="125">
        <f>ABS('Data Analysis'!X417-'Double Entry'!X417)</f>
        <v>0</v>
      </c>
      <c r="Y417" s="125">
        <f>ABS('Data Analysis'!Y417-'Double Entry'!Y417)</f>
        <v>0</v>
      </c>
      <c r="Z417" s="125">
        <f>ABS('Data Analysis'!Z417-'Double Entry'!Z417)</f>
        <v>0</v>
      </c>
      <c r="AA417" s="125">
        <f>ABS('Data Analysis'!AA417-'Double Entry'!AA417)</f>
        <v>0</v>
      </c>
      <c r="AB417" s="125">
        <f>ABS('Data Analysis'!AB417-'Double Entry'!AB417)</f>
        <v>0</v>
      </c>
      <c r="AC417" s="125">
        <f>ABS('Data Analysis'!AC417-'Double Entry'!AC417)</f>
        <v>0</v>
      </c>
      <c r="AD417" s="125">
        <f>ABS('Data Analysis'!AD417-'Double Entry'!AD417)</f>
        <v>0</v>
      </c>
    </row>
    <row r="418" spans="1:30" ht="12.75">
      <c r="A418" s="124">
        <f t="shared" si="5"/>
      </c>
      <c r="B418" s="56"/>
      <c r="C418" s="57"/>
      <c r="E418" s="27"/>
      <c r="G418" s="125">
        <f>IF('Data Analysis'!G418='Double Entry'!G418,0,1)</f>
        <v>0</v>
      </c>
      <c r="H418" s="125">
        <f>ABS('Data Analysis'!H418-'Double Entry'!H418)</f>
        <v>0</v>
      </c>
      <c r="I418" s="125">
        <f>ABS('Data Analysis'!I418-'Double Entry'!I418)</f>
        <v>0</v>
      </c>
      <c r="J418" s="125">
        <f>ABS('Data Analysis'!J418-'Double Entry'!J418)</f>
        <v>0</v>
      </c>
      <c r="K418" s="125">
        <f>ABS('Data Analysis'!K418-'Double Entry'!K418)</f>
        <v>0</v>
      </c>
      <c r="L418" s="125">
        <f>ABS('Data Analysis'!L418-'Double Entry'!L418)</f>
        <v>0</v>
      </c>
      <c r="M418" s="125">
        <f>ABS('Data Analysis'!M418-'Double Entry'!M418)</f>
        <v>0</v>
      </c>
      <c r="N418" s="125">
        <f>ABS('Data Analysis'!N418-'Double Entry'!N418)</f>
        <v>0</v>
      </c>
      <c r="O418" s="125">
        <f>ABS('Data Analysis'!O418-'Double Entry'!O418)</f>
        <v>0</v>
      </c>
      <c r="P418" s="125">
        <f>ABS('Data Analysis'!P418-'Double Entry'!P418)</f>
        <v>0</v>
      </c>
      <c r="Q418" s="125">
        <f>ABS('Data Analysis'!Q418-'Double Entry'!Q418)</f>
        <v>0</v>
      </c>
      <c r="R418" s="125">
        <f>ABS('Data Analysis'!R418-'Double Entry'!R418)</f>
        <v>0</v>
      </c>
      <c r="S418" s="125">
        <f>ABS('Data Analysis'!S418-'Double Entry'!S418)</f>
        <v>0</v>
      </c>
      <c r="T418" s="125">
        <f>ABS('Data Analysis'!T418-'Double Entry'!T418)</f>
        <v>0</v>
      </c>
      <c r="U418" s="125">
        <f>ABS('Data Analysis'!U418-'Double Entry'!U418)</f>
        <v>0</v>
      </c>
      <c r="V418" s="125">
        <f>ABS('Data Analysis'!V418-'Double Entry'!V418)</f>
        <v>0</v>
      </c>
      <c r="W418" s="125">
        <f>ABS('Data Analysis'!W418-'Double Entry'!W418)</f>
        <v>0</v>
      </c>
      <c r="X418" s="125">
        <f>ABS('Data Analysis'!X418-'Double Entry'!X418)</f>
        <v>0</v>
      </c>
      <c r="Y418" s="125">
        <f>ABS('Data Analysis'!Y418-'Double Entry'!Y418)</f>
        <v>0</v>
      </c>
      <c r="Z418" s="125">
        <f>ABS('Data Analysis'!Z418-'Double Entry'!Z418)</f>
        <v>0</v>
      </c>
      <c r="AA418" s="125">
        <f>ABS('Data Analysis'!AA418-'Double Entry'!AA418)</f>
        <v>0</v>
      </c>
      <c r="AB418" s="125">
        <f>ABS('Data Analysis'!AB418-'Double Entry'!AB418)</f>
        <v>0</v>
      </c>
      <c r="AC418" s="125">
        <f>ABS('Data Analysis'!AC418-'Double Entry'!AC418)</f>
        <v>0</v>
      </c>
      <c r="AD418" s="125">
        <f>ABS('Data Analysis'!AD418-'Double Entry'!AD418)</f>
        <v>0</v>
      </c>
    </row>
    <row r="419" spans="1:30" ht="12.75">
      <c r="A419" s="124">
        <f t="shared" si="5"/>
      </c>
      <c r="B419" s="56"/>
      <c r="C419" s="57"/>
      <c r="E419" s="27"/>
      <c r="G419" s="125">
        <f>IF('Data Analysis'!G419='Double Entry'!G419,0,1)</f>
        <v>0</v>
      </c>
      <c r="H419" s="125">
        <f>ABS('Data Analysis'!H419-'Double Entry'!H419)</f>
        <v>0</v>
      </c>
      <c r="I419" s="125">
        <f>ABS('Data Analysis'!I419-'Double Entry'!I419)</f>
        <v>0</v>
      </c>
      <c r="J419" s="125">
        <f>ABS('Data Analysis'!J419-'Double Entry'!J419)</f>
        <v>0</v>
      </c>
      <c r="K419" s="125">
        <f>ABS('Data Analysis'!K419-'Double Entry'!K419)</f>
        <v>0</v>
      </c>
      <c r="L419" s="125">
        <f>ABS('Data Analysis'!L419-'Double Entry'!L419)</f>
        <v>0</v>
      </c>
      <c r="M419" s="125">
        <f>ABS('Data Analysis'!M419-'Double Entry'!M419)</f>
        <v>0</v>
      </c>
      <c r="N419" s="125">
        <f>ABS('Data Analysis'!N419-'Double Entry'!N419)</f>
        <v>0</v>
      </c>
      <c r="O419" s="125">
        <f>ABS('Data Analysis'!O419-'Double Entry'!O419)</f>
        <v>0</v>
      </c>
      <c r="P419" s="125">
        <f>ABS('Data Analysis'!P419-'Double Entry'!P419)</f>
        <v>0</v>
      </c>
      <c r="Q419" s="125">
        <f>ABS('Data Analysis'!Q419-'Double Entry'!Q419)</f>
        <v>0</v>
      </c>
      <c r="R419" s="125">
        <f>ABS('Data Analysis'!R419-'Double Entry'!R419)</f>
        <v>0</v>
      </c>
      <c r="S419" s="125">
        <f>ABS('Data Analysis'!S419-'Double Entry'!S419)</f>
        <v>0</v>
      </c>
      <c r="T419" s="125">
        <f>ABS('Data Analysis'!T419-'Double Entry'!T419)</f>
        <v>0</v>
      </c>
      <c r="U419" s="125">
        <f>ABS('Data Analysis'!U419-'Double Entry'!U419)</f>
        <v>0</v>
      </c>
      <c r="V419" s="125">
        <f>ABS('Data Analysis'!V419-'Double Entry'!V419)</f>
        <v>0</v>
      </c>
      <c r="W419" s="125">
        <f>ABS('Data Analysis'!W419-'Double Entry'!W419)</f>
        <v>0</v>
      </c>
      <c r="X419" s="125">
        <f>ABS('Data Analysis'!X419-'Double Entry'!X419)</f>
        <v>0</v>
      </c>
      <c r="Y419" s="125">
        <f>ABS('Data Analysis'!Y419-'Double Entry'!Y419)</f>
        <v>0</v>
      </c>
      <c r="Z419" s="125">
        <f>ABS('Data Analysis'!Z419-'Double Entry'!Z419)</f>
        <v>0</v>
      </c>
      <c r="AA419" s="125">
        <f>ABS('Data Analysis'!AA419-'Double Entry'!AA419)</f>
        <v>0</v>
      </c>
      <c r="AB419" s="125">
        <f>ABS('Data Analysis'!AB419-'Double Entry'!AB419)</f>
        <v>0</v>
      </c>
      <c r="AC419" s="125">
        <f>ABS('Data Analysis'!AC419-'Double Entry'!AC419)</f>
        <v>0</v>
      </c>
      <c r="AD419" s="125">
        <f>ABS('Data Analysis'!AD419-'Double Entry'!AD419)</f>
        <v>0</v>
      </c>
    </row>
    <row r="420" spans="1:30" ht="12.75">
      <c r="A420" s="124">
        <f t="shared" si="5"/>
      </c>
      <c r="B420" s="56"/>
      <c r="C420" s="57"/>
      <c r="E420" s="27"/>
      <c r="G420" s="125">
        <f>IF('Data Analysis'!G420='Double Entry'!G420,0,1)</f>
        <v>0</v>
      </c>
      <c r="H420" s="125">
        <f>ABS('Data Analysis'!H420-'Double Entry'!H420)</f>
        <v>0</v>
      </c>
      <c r="I420" s="125">
        <f>ABS('Data Analysis'!I420-'Double Entry'!I420)</f>
        <v>0</v>
      </c>
      <c r="J420" s="125">
        <f>ABS('Data Analysis'!J420-'Double Entry'!J420)</f>
        <v>0</v>
      </c>
      <c r="K420" s="125">
        <f>ABS('Data Analysis'!K420-'Double Entry'!K420)</f>
        <v>0</v>
      </c>
      <c r="L420" s="125">
        <f>ABS('Data Analysis'!L420-'Double Entry'!L420)</f>
        <v>0</v>
      </c>
      <c r="M420" s="125">
        <f>ABS('Data Analysis'!M420-'Double Entry'!M420)</f>
        <v>0</v>
      </c>
      <c r="N420" s="125">
        <f>ABS('Data Analysis'!N420-'Double Entry'!N420)</f>
        <v>0</v>
      </c>
      <c r="O420" s="125">
        <f>ABS('Data Analysis'!O420-'Double Entry'!O420)</f>
        <v>0</v>
      </c>
      <c r="P420" s="125">
        <f>ABS('Data Analysis'!P420-'Double Entry'!P420)</f>
        <v>0</v>
      </c>
      <c r="Q420" s="125">
        <f>ABS('Data Analysis'!Q420-'Double Entry'!Q420)</f>
        <v>0</v>
      </c>
      <c r="R420" s="125">
        <f>ABS('Data Analysis'!R420-'Double Entry'!R420)</f>
        <v>0</v>
      </c>
      <c r="S420" s="125">
        <f>ABS('Data Analysis'!S420-'Double Entry'!S420)</f>
        <v>0</v>
      </c>
      <c r="T420" s="125">
        <f>ABS('Data Analysis'!T420-'Double Entry'!T420)</f>
        <v>0</v>
      </c>
      <c r="U420" s="125">
        <f>ABS('Data Analysis'!U420-'Double Entry'!U420)</f>
        <v>0</v>
      </c>
      <c r="V420" s="125">
        <f>ABS('Data Analysis'!V420-'Double Entry'!V420)</f>
        <v>0</v>
      </c>
      <c r="W420" s="125">
        <f>ABS('Data Analysis'!W420-'Double Entry'!W420)</f>
        <v>0</v>
      </c>
      <c r="X420" s="125">
        <f>ABS('Data Analysis'!X420-'Double Entry'!X420)</f>
        <v>0</v>
      </c>
      <c r="Y420" s="125">
        <f>ABS('Data Analysis'!Y420-'Double Entry'!Y420)</f>
        <v>0</v>
      </c>
      <c r="Z420" s="125">
        <f>ABS('Data Analysis'!Z420-'Double Entry'!Z420)</f>
        <v>0</v>
      </c>
      <c r="AA420" s="125">
        <f>ABS('Data Analysis'!AA420-'Double Entry'!AA420)</f>
        <v>0</v>
      </c>
      <c r="AB420" s="125">
        <f>ABS('Data Analysis'!AB420-'Double Entry'!AB420)</f>
        <v>0</v>
      </c>
      <c r="AC420" s="125">
        <f>ABS('Data Analysis'!AC420-'Double Entry'!AC420)</f>
        <v>0</v>
      </c>
      <c r="AD420" s="125">
        <f>ABS('Data Analysis'!AD420-'Double Entry'!AD420)</f>
        <v>0</v>
      </c>
    </row>
    <row r="421" spans="1:30" ht="12.75">
      <c r="A421" s="124">
        <f t="shared" si="5"/>
      </c>
      <c r="B421" s="56"/>
      <c r="C421" s="57"/>
      <c r="E421" s="27"/>
      <c r="G421" s="125">
        <f>IF('Data Analysis'!G421='Double Entry'!G421,0,1)</f>
        <v>0</v>
      </c>
      <c r="H421" s="125">
        <f>ABS('Data Analysis'!H421-'Double Entry'!H421)</f>
        <v>0</v>
      </c>
      <c r="I421" s="125">
        <f>ABS('Data Analysis'!I421-'Double Entry'!I421)</f>
        <v>0</v>
      </c>
      <c r="J421" s="125">
        <f>ABS('Data Analysis'!J421-'Double Entry'!J421)</f>
        <v>0</v>
      </c>
      <c r="K421" s="125">
        <f>ABS('Data Analysis'!K421-'Double Entry'!K421)</f>
        <v>0</v>
      </c>
      <c r="L421" s="125">
        <f>ABS('Data Analysis'!L421-'Double Entry'!L421)</f>
        <v>0</v>
      </c>
      <c r="M421" s="125">
        <f>ABS('Data Analysis'!M421-'Double Entry'!M421)</f>
        <v>0</v>
      </c>
      <c r="N421" s="125">
        <f>ABS('Data Analysis'!N421-'Double Entry'!N421)</f>
        <v>0</v>
      </c>
      <c r="O421" s="125">
        <f>ABS('Data Analysis'!O421-'Double Entry'!O421)</f>
        <v>0</v>
      </c>
      <c r="P421" s="125">
        <f>ABS('Data Analysis'!P421-'Double Entry'!P421)</f>
        <v>0</v>
      </c>
      <c r="Q421" s="125">
        <f>ABS('Data Analysis'!Q421-'Double Entry'!Q421)</f>
        <v>0</v>
      </c>
      <c r="R421" s="125">
        <f>ABS('Data Analysis'!R421-'Double Entry'!R421)</f>
        <v>0</v>
      </c>
      <c r="S421" s="125">
        <f>ABS('Data Analysis'!S421-'Double Entry'!S421)</f>
        <v>0</v>
      </c>
      <c r="T421" s="125">
        <f>ABS('Data Analysis'!T421-'Double Entry'!T421)</f>
        <v>0</v>
      </c>
      <c r="U421" s="125">
        <f>ABS('Data Analysis'!U421-'Double Entry'!U421)</f>
        <v>0</v>
      </c>
      <c r="V421" s="125">
        <f>ABS('Data Analysis'!V421-'Double Entry'!V421)</f>
        <v>0</v>
      </c>
      <c r="W421" s="125">
        <f>ABS('Data Analysis'!W421-'Double Entry'!W421)</f>
        <v>0</v>
      </c>
      <c r="X421" s="125">
        <f>ABS('Data Analysis'!X421-'Double Entry'!X421)</f>
        <v>0</v>
      </c>
      <c r="Y421" s="125">
        <f>ABS('Data Analysis'!Y421-'Double Entry'!Y421)</f>
        <v>0</v>
      </c>
      <c r="Z421" s="125">
        <f>ABS('Data Analysis'!Z421-'Double Entry'!Z421)</f>
        <v>0</v>
      </c>
      <c r="AA421" s="125">
        <f>ABS('Data Analysis'!AA421-'Double Entry'!AA421)</f>
        <v>0</v>
      </c>
      <c r="AB421" s="125">
        <f>ABS('Data Analysis'!AB421-'Double Entry'!AB421)</f>
        <v>0</v>
      </c>
      <c r="AC421" s="125">
        <f>ABS('Data Analysis'!AC421-'Double Entry'!AC421)</f>
        <v>0</v>
      </c>
      <c r="AD421" s="125">
        <f>ABS('Data Analysis'!AD421-'Double Entry'!AD421)</f>
        <v>0</v>
      </c>
    </row>
    <row r="422" spans="1:15" ht="12.75">
      <c r="A422" s="124">
        <f t="shared" si="5"/>
      </c>
      <c r="G422" s="56"/>
      <c r="O422" s="5"/>
    </row>
    <row r="423" spans="1:15" ht="12.75">
      <c r="A423" s="124">
        <f t="shared" si="5"/>
      </c>
      <c r="G423" s="56"/>
      <c r="O423" s="5"/>
    </row>
    <row r="424" spans="1:15" ht="12.75">
      <c r="A424" s="124">
        <f t="shared" si="5"/>
      </c>
      <c r="G424" s="56"/>
      <c r="O424" s="5"/>
    </row>
    <row r="425" spans="1:15" ht="12.75">
      <c r="A425" s="124">
        <f t="shared" si="5"/>
      </c>
      <c r="G425" s="56"/>
      <c r="O425" s="5"/>
    </row>
    <row r="426" spans="7:15" ht="12.75">
      <c r="G426" s="56"/>
      <c r="O426" s="5"/>
    </row>
    <row r="427" spans="7:15" ht="12.75">
      <c r="G427" s="56"/>
      <c r="O427" s="5"/>
    </row>
    <row r="428" spans="7:15" ht="12.75">
      <c r="G428" s="56"/>
      <c r="O428" s="5"/>
    </row>
    <row r="429" spans="7:15" ht="12.75">
      <c r="G429" s="56"/>
      <c r="O429" s="5"/>
    </row>
    <row r="430" spans="7:15" ht="12.75">
      <c r="G430" s="56"/>
      <c r="O430" s="5"/>
    </row>
    <row r="431" spans="7:15" ht="12.75">
      <c r="G431" s="56"/>
      <c r="O431" s="5"/>
    </row>
    <row r="432" spans="7:15" ht="12.75">
      <c r="G432" s="56"/>
      <c r="O432" s="5"/>
    </row>
    <row r="433" spans="7:15" ht="12.75">
      <c r="G433" s="56"/>
      <c r="O433" s="5"/>
    </row>
    <row r="434" spans="7:15" ht="12.75">
      <c r="G434" s="56"/>
      <c r="O434" s="5"/>
    </row>
    <row r="435" spans="7:15" ht="12.75">
      <c r="G435" s="56"/>
      <c r="O435" s="5"/>
    </row>
    <row r="436" spans="7:15" ht="12.75">
      <c r="G436" s="56"/>
      <c r="O436" s="5"/>
    </row>
    <row r="437" spans="7:15" ht="12.75">
      <c r="G437" s="56"/>
      <c r="O437" s="5"/>
    </row>
    <row r="438" spans="7:15" ht="12.75">
      <c r="G438" s="56"/>
      <c r="O438" s="5"/>
    </row>
    <row r="439" spans="7:15" ht="12.75">
      <c r="G439" s="56"/>
      <c r="O439" s="5"/>
    </row>
    <row r="440" spans="7:15" ht="12.75">
      <c r="G440" s="56"/>
      <c r="O440" s="5"/>
    </row>
    <row r="441" spans="7:15" ht="12.75">
      <c r="G441" s="56"/>
      <c r="O441" s="5"/>
    </row>
    <row r="442" spans="7:15" ht="12.75">
      <c r="G442" s="56"/>
      <c r="O442" s="5"/>
    </row>
    <row r="443" spans="7:15" ht="12.75">
      <c r="G443" s="56"/>
      <c r="O443" s="5"/>
    </row>
    <row r="444" spans="7:15" ht="12.75">
      <c r="G444" s="56"/>
      <c r="O444" s="5"/>
    </row>
    <row r="445" spans="7:15" ht="12.75">
      <c r="G445" s="56"/>
      <c r="O445" s="5"/>
    </row>
    <row r="446" spans="7:15" ht="12.75">
      <c r="G446" s="56"/>
      <c r="O446" s="5"/>
    </row>
    <row r="447" spans="7:15" ht="12.75">
      <c r="G447" s="56"/>
      <c r="O447" s="5"/>
    </row>
    <row r="448" spans="7:15" ht="12.75">
      <c r="G448" s="56"/>
      <c r="O448" s="5"/>
    </row>
    <row r="449" spans="7:15" ht="12.75">
      <c r="G449" s="56"/>
      <c r="O449" s="5"/>
    </row>
    <row r="450" spans="7:15" ht="12.75">
      <c r="G450" s="56"/>
      <c r="O450" s="5"/>
    </row>
    <row r="451" spans="7:15" ht="12.75">
      <c r="G451" s="56"/>
      <c r="O451" s="5"/>
    </row>
    <row r="452" spans="7:15" ht="12.75">
      <c r="G452" s="56"/>
      <c r="O452" s="5"/>
    </row>
    <row r="453" spans="7:15" ht="12.75">
      <c r="G453" s="56"/>
      <c r="O453" s="5"/>
    </row>
    <row r="454" spans="7:15" ht="12.75">
      <c r="G454" s="56"/>
      <c r="O454" s="5"/>
    </row>
    <row r="455" spans="7:15" ht="12.75">
      <c r="G455" s="56"/>
      <c r="O455" s="5"/>
    </row>
    <row r="456" spans="7:15" ht="12.75">
      <c r="G456" s="56"/>
      <c r="O456" s="5"/>
    </row>
    <row r="457" spans="7:15" ht="12.75">
      <c r="G457" s="56"/>
      <c r="O457" s="5"/>
    </row>
    <row r="458" spans="7:15" ht="12.75">
      <c r="G458" s="56"/>
      <c r="O458" s="5"/>
    </row>
    <row r="459" spans="7:15" ht="12.75">
      <c r="G459" s="56"/>
      <c r="O459" s="5"/>
    </row>
    <row r="460" spans="7:15" ht="12.75">
      <c r="G460" s="56"/>
      <c r="O460" s="5"/>
    </row>
    <row r="461" spans="7:15" ht="12.75">
      <c r="G461" s="56"/>
      <c r="O461" s="5"/>
    </row>
    <row r="462" spans="7:15" ht="12.75">
      <c r="G462" s="56"/>
      <c r="O462" s="5"/>
    </row>
    <row r="463" spans="7:15" ht="12.75">
      <c r="G463" s="56"/>
      <c r="O463" s="5"/>
    </row>
    <row r="464" spans="7:15" ht="12.75">
      <c r="G464" s="56"/>
      <c r="O464" s="5"/>
    </row>
    <row r="465" spans="7:15" ht="12.75">
      <c r="G465" s="56"/>
      <c r="O465" s="5"/>
    </row>
    <row r="466" spans="7:15" ht="12.75">
      <c r="G466" s="56"/>
      <c r="O466" s="5"/>
    </row>
    <row r="467" spans="7:15" ht="12.75">
      <c r="G467" s="56"/>
      <c r="O467" s="5"/>
    </row>
    <row r="468" spans="7:15" ht="12.75">
      <c r="G468" s="56"/>
      <c r="O468" s="5"/>
    </row>
    <row r="469" spans="7:15" ht="12.75">
      <c r="G469" s="56"/>
      <c r="O469" s="5"/>
    </row>
    <row r="470" spans="7:15" ht="12.75">
      <c r="G470" s="56"/>
      <c r="O470" s="5"/>
    </row>
    <row r="471" spans="7:15" ht="12.75">
      <c r="G471" s="56"/>
      <c r="O471" s="5"/>
    </row>
    <row r="472" spans="7:15" ht="12.75">
      <c r="G472" s="56"/>
      <c r="O472" s="5"/>
    </row>
    <row r="473" spans="7:15" ht="12.75">
      <c r="G473" s="56"/>
      <c r="O473" s="5"/>
    </row>
    <row r="474" spans="7:15" ht="12.75">
      <c r="G474" s="56"/>
      <c r="O474" s="5"/>
    </row>
    <row r="475" spans="7:15" ht="12.75">
      <c r="G475" s="56"/>
      <c r="O475" s="5"/>
    </row>
    <row r="476" spans="7:15" ht="12.75">
      <c r="G476" s="56"/>
      <c r="O476" s="5"/>
    </row>
    <row r="477" spans="7:15" ht="12.75">
      <c r="G477" s="56"/>
      <c r="O477" s="5"/>
    </row>
    <row r="478" spans="7:15" ht="12.75">
      <c r="G478" s="56"/>
      <c r="O478" s="5"/>
    </row>
    <row r="479" spans="7:15" ht="12.75">
      <c r="G479" s="56"/>
      <c r="O479" s="5"/>
    </row>
    <row r="480" spans="7:15" ht="12.75">
      <c r="G480" s="56"/>
      <c r="O480" s="5"/>
    </row>
    <row r="481" spans="7:15" ht="12.75">
      <c r="G481" s="56"/>
      <c r="O481" s="5"/>
    </row>
    <row r="482" spans="7:15" ht="12.75">
      <c r="G482" s="56"/>
      <c r="O482" s="5"/>
    </row>
    <row r="483" spans="7:15" ht="12.75">
      <c r="G483" s="56"/>
      <c r="O483" s="5"/>
    </row>
    <row r="484" spans="7:15" ht="12.75">
      <c r="G484" s="56"/>
      <c r="O484" s="5"/>
    </row>
    <row r="485" spans="7:15" ht="12.75">
      <c r="G485" s="56"/>
      <c r="O485" s="5"/>
    </row>
    <row r="486" spans="7:15" ht="12.75">
      <c r="G486" s="56"/>
      <c r="O486" s="5"/>
    </row>
    <row r="487" spans="7:15" ht="12.75">
      <c r="G487" s="56"/>
      <c r="O487" s="5"/>
    </row>
    <row r="488" spans="7:15" ht="12.75">
      <c r="G488" s="56"/>
      <c r="O488" s="5"/>
    </row>
    <row r="489" spans="7:15" ht="12.75">
      <c r="G489" s="56"/>
      <c r="O489" s="5"/>
    </row>
    <row r="490" spans="7:15" ht="12.75">
      <c r="G490" s="56"/>
      <c r="O490" s="5"/>
    </row>
    <row r="491" spans="7:15" ht="12.75">
      <c r="G491" s="56"/>
      <c r="O491" s="5"/>
    </row>
    <row r="492" spans="7:15" ht="12.75">
      <c r="G492" s="56"/>
      <c r="O492" s="5"/>
    </row>
    <row r="493" spans="7:15" ht="12.75">
      <c r="G493" s="56"/>
      <c r="O493" s="5"/>
    </row>
    <row r="494" spans="7:15" ht="12.75">
      <c r="G494" s="56"/>
      <c r="O494" s="5"/>
    </row>
    <row r="495" spans="7:15" ht="12.75">
      <c r="G495" s="56"/>
      <c r="O495" s="5"/>
    </row>
    <row r="496" spans="7:15" ht="12.75">
      <c r="G496" s="56"/>
      <c r="O496" s="5"/>
    </row>
    <row r="497" spans="7:15" ht="12.75">
      <c r="G497" s="56"/>
      <c r="O497" s="5"/>
    </row>
    <row r="498" spans="7:15" ht="12.75">
      <c r="G498" s="56"/>
      <c r="O498" s="5"/>
    </row>
    <row r="499" spans="7:15" ht="12.75">
      <c r="G499" s="56"/>
      <c r="O499" s="5"/>
    </row>
    <row r="500" spans="7:15" ht="12.75">
      <c r="G500" s="56"/>
      <c r="O500" s="5"/>
    </row>
    <row r="501" spans="7:15" ht="12.75">
      <c r="G501" s="56"/>
      <c r="O501" s="5"/>
    </row>
    <row r="502" spans="7:15" ht="12.75">
      <c r="G502" s="56"/>
      <c r="O502" s="5"/>
    </row>
    <row r="503" spans="7:15" ht="12.75">
      <c r="G503" s="56"/>
      <c r="O503" s="5"/>
    </row>
    <row r="504" spans="7:15" ht="12.75">
      <c r="G504" s="56"/>
      <c r="O504" s="5"/>
    </row>
    <row r="505" spans="7:15" ht="12.75">
      <c r="G505" s="56"/>
      <c r="O505" s="5"/>
    </row>
    <row r="506" spans="7:15" ht="12.75">
      <c r="G506" s="56"/>
      <c r="O506" s="5"/>
    </row>
    <row r="507" spans="7:15" ht="12.75">
      <c r="G507" s="56"/>
      <c r="O507" s="5"/>
    </row>
    <row r="508" spans="7:15" ht="12.75">
      <c r="G508" s="56"/>
      <c r="O508" s="5"/>
    </row>
    <row r="509" spans="7:15" ht="12.75">
      <c r="G509" s="56"/>
      <c r="O509" s="5"/>
    </row>
    <row r="510" spans="7:15" ht="12.75">
      <c r="G510" s="56"/>
      <c r="O510" s="5"/>
    </row>
    <row r="511" spans="7:15" ht="12.75">
      <c r="G511" s="56"/>
      <c r="O511" s="5"/>
    </row>
    <row r="512" spans="7:15" ht="12.75">
      <c r="G512" s="56"/>
      <c r="O512" s="5"/>
    </row>
    <row r="513" spans="7:15" ht="12.75">
      <c r="G513" s="56"/>
      <c r="O513" s="5"/>
    </row>
    <row r="514" spans="7:15" ht="12.75">
      <c r="G514" s="56"/>
      <c r="O514" s="5"/>
    </row>
    <row r="515" spans="7:15" ht="12.75">
      <c r="G515" s="56"/>
      <c r="O515" s="5"/>
    </row>
    <row r="516" spans="7:15" ht="12.75">
      <c r="G516" s="56"/>
      <c r="O516" s="5"/>
    </row>
    <row r="517" spans="7:15" ht="12.75">
      <c r="G517" s="56"/>
      <c r="O517" s="5"/>
    </row>
    <row r="518" spans="7:15" ht="12.75">
      <c r="G518" s="56"/>
      <c r="O518" s="5"/>
    </row>
    <row r="519" spans="7:15" ht="12.75">
      <c r="G519" s="56"/>
      <c r="O519" s="5"/>
    </row>
    <row r="520" spans="7:15" ht="12.75">
      <c r="G520" s="56"/>
      <c r="O520" s="5"/>
    </row>
    <row r="521" spans="7:15" ht="12.75">
      <c r="G521" s="56"/>
      <c r="O521" s="5"/>
    </row>
    <row r="522" spans="7:15" ht="12.75">
      <c r="G522" s="56"/>
      <c r="O522" s="5"/>
    </row>
    <row r="523" spans="7:15" ht="12.75">
      <c r="G523" s="56"/>
      <c r="O523" s="5"/>
    </row>
    <row r="524" spans="7:15" ht="12.75">
      <c r="G524" s="56"/>
      <c r="O524" s="5"/>
    </row>
    <row r="525" spans="7:15" ht="12.75">
      <c r="G525" s="56"/>
      <c r="O525" s="5"/>
    </row>
    <row r="526" spans="7:15" ht="12.75">
      <c r="G526" s="56"/>
      <c r="O526" s="5"/>
    </row>
    <row r="527" spans="7:15" ht="12.75">
      <c r="G527" s="56"/>
      <c r="O527" s="5"/>
    </row>
    <row r="528" spans="7:15" ht="12.75">
      <c r="G528" s="56"/>
      <c r="O528" s="5"/>
    </row>
    <row r="529" spans="7:15" ht="12.75">
      <c r="G529" s="56"/>
      <c r="O529" s="5"/>
    </row>
    <row r="530" spans="7:15" ht="12.75">
      <c r="G530" s="56"/>
      <c r="O530" s="5"/>
    </row>
    <row r="531" spans="7:15" ht="12.75">
      <c r="G531" s="56"/>
      <c r="O531" s="5"/>
    </row>
    <row r="532" spans="7:15" ht="12.75">
      <c r="G532" s="56"/>
      <c r="O532" s="5"/>
    </row>
    <row r="533" spans="7:15" ht="12.75">
      <c r="G533" s="56"/>
      <c r="O533" s="5"/>
    </row>
    <row r="534" spans="7:15" ht="12.75">
      <c r="G534" s="56"/>
      <c r="O534" s="5"/>
    </row>
    <row r="535" spans="7:15" ht="12.75">
      <c r="G535" s="56"/>
      <c r="O535" s="5"/>
    </row>
    <row r="536" spans="7:15" ht="12.75">
      <c r="G536" s="56"/>
      <c r="O536" s="5"/>
    </row>
    <row r="537" spans="7:15" ht="12.75">
      <c r="G537" s="56"/>
      <c r="O537" s="5"/>
    </row>
    <row r="538" spans="7:15" ht="12.75">
      <c r="G538" s="56"/>
      <c r="O538" s="5"/>
    </row>
    <row r="539" spans="7:15" ht="12.75">
      <c r="G539" s="56"/>
      <c r="O539" s="5"/>
    </row>
    <row r="540" spans="7:15" ht="12.75">
      <c r="G540" s="56"/>
      <c r="O540" s="5"/>
    </row>
    <row r="541" spans="7:15" ht="12.75">
      <c r="G541" s="56"/>
      <c r="O541" s="5"/>
    </row>
    <row r="542" spans="7:15" ht="12.75">
      <c r="G542" s="56"/>
      <c r="O542" s="5"/>
    </row>
    <row r="543" spans="7:15" ht="12.75">
      <c r="G543" s="56"/>
      <c r="O543" s="5"/>
    </row>
    <row r="544" spans="7:15" ht="12.75">
      <c r="G544" s="56"/>
      <c r="O544" s="5"/>
    </row>
    <row r="545" spans="7:15" ht="12.75">
      <c r="G545" s="56"/>
      <c r="O545" s="5"/>
    </row>
    <row r="546" spans="7:15" ht="12.75">
      <c r="G546" s="56"/>
      <c r="O546" s="5"/>
    </row>
    <row r="547" spans="7:15" ht="12.75">
      <c r="G547" s="56"/>
      <c r="O547" s="5"/>
    </row>
    <row r="548" spans="7:15" ht="12.75">
      <c r="G548" s="56"/>
      <c r="O548" s="5"/>
    </row>
    <row r="549" spans="7:15" ht="12.75">
      <c r="G549" s="56"/>
      <c r="O549" s="5"/>
    </row>
    <row r="550" spans="7:15" ht="12.75">
      <c r="G550" s="56"/>
      <c r="O550" s="5"/>
    </row>
    <row r="551" spans="7:15" ht="12.75">
      <c r="G551" s="56"/>
      <c r="O551" s="5"/>
    </row>
    <row r="552" spans="7:15" ht="12.75">
      <c r="G552" s="56"/>
      <c r="O552" s="5"/>
    </row>
    <row r="553" spans="7:15" ht="12.75">
      <c r="G553" s="56"/>
      <c r="O553" s="5"/>
    </row>
  </sheetData>
  <sheetProtection sheet="1" objects="1" scenario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created xsi:type="dcterms:W3CDTF">2007-08-08T21:05:14Z</dcterms:created>
  <dcterms:modified xsi:type="dcterms:W3CDTF">2008-08-27T01:09:39Z</dcterms:modified>
  <cp:category/>
  <cp:version/>
  <cp:contentType/>
  <cp:contentStatus/>
</cp:coreProperties>
</file>